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F TAHUN 2021 nur\KERJA NUR 2024\LAPORAN WASAR 2024\Monitoring penyaluran bulanan\AGUSTUS 2024\"/>
    </mc:Choice>
  </mc:AlternateContent>
  <xr:revisionPtr revIDLastSave="0" documentId="13_ncr:1_{AAE02B85-F61B-4E4B-B4EA-E67EDC0CCB15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KACANG TANAH" sheetId="79" r:id="rId1"/>
    <sheet name="KEDELAI" sheetId="78" r:id="rId2"/>
    <sheet name="JAGUNG" sheetId="77" r:id="rId3"/>
    <sheet name="PADI" sheetId="76" r:id="rId4"/>
    <sheet name="Sheet1" sheetId="81" r:id="rId5"/>
  </sheets>
  <calcPr calcId="191029" concurrentCalc="0"/>
</workbook>
</file>

<file path=xl/calcChain.xml><?xml version="1.0" encoding="utf-8"?>
<calcChain xmlns="http://schemas.openxmlformats.org/spreadsheetml/2006/main">
  <c r="L30" i="76" l="1"/>
  <c r="Q30" i="76"/>
  <c r="L34" i="76"/>
  <c r="Q34" i="76"/>
  <c r="P19" i="76"/>
  <c r="Q19" i="76"/>
  <c r="Q103" i="76"/>
  <c r="P10" i="76"/>
  <c r="L10" i="76"/>
  <c r="Q10" i="76"/>
  <c r="P11" i="76"/>
  <c r="L11" i="76"/>
  <c r="Q11" i="76"/>
  <c r="Q102" i="76"/>
  <c r="L69" i="76"/>
  <c r="P69" i="76"/>
  <c r="Q69" i="76"/>
  <c r="Q104" i="76"/>
  <c r="Q105" i="76"/>
  <c r="O103" i="76"/>
  <c r="O102" i="76"/>
  <c r="L59" i="76"/>
  <c r="P59" i="76"/>
  <c r="Q59" i="76"/>
  <c r="P104" i="76"/>
  <c r="O104" i="76"/>
  <c r="P65" i="76"/>
  <c r="P68" i="76"/>
  <c r="P76" i="76"/>
  <c r="P103" i="76"/>
  <c r="S69" i="76"/>
  <c r="L68" i="76"/>
  <c r="Q68" i="76"/>
  <c r="L76" i="76"/>
  <c r="Q76" i="76"/>
  <c r="L65" i="76"/>
  <c r="Q65" i="76"/>
  <c r="P52" i="76"/>
  <c r="L52" i="76"/>
  <c r="Q52" i="76"/>
  <c r="P53" i="76"/>
  <c r="L53" i="76"/>
  <c r="Q53" i="76"/>
  <c r="P54" i="76"/>
  <c r="L54" i="76"/>
  <c r="Q54" i="76"/>
  <c r="P55" i="76"/>
  <c r="L55" i="76"/>
  <c r="Q55" i="76"/>
  <c r="P12" i="77"/>
  <c r="P17" i="77"/>
  <c r="O17" i="77"/>
  <c r="J17" i="77"/>
  <c r="I17" i="77"/>
  <c r="L12" i="77"/>
  <c r="Q12" i="77"/>
  <c r="L19" i="76"/>
  <c r="L23" i="76"/>
  <c r="P23" i="76"/>
  <c r="Q23" i="76"/>
  <c r="P30" i="76"/>
  <c r="P34" i="76"/>
  <c r="L98" i="76"/>
  <c r="Q98" i="76"/>
  <c r="L96" i="76"/>
  <c r="P96" i="76"/>
  <c r="Q96" i="76"/>
  <c r="L94" i="76"/>
  <c r="P94" i="76"/>
  <c r="Q94" i="76"/>
  <c r="L86" i="76"/>
  <c r="P86" i="76"/>
  <c r="Q86" i="76"/>
  <c r="L82" i="76"/>
  <c r="Q82" i="76"/>
  <c r="L80" i="76"/>
  <c r="Q80" i="76"/>
  <c r="L78" i="76"/>
  <c r="P78" i="76"/>
  <c r="Q78" i="76"/>
  <c r="L77" i="76"/>
  <c r="Q77" i="76"/>
  <c r="L74" i="76"/>
  <c r="P74" i="76"/>
  <c r="Q74" i="76"/>
  <c r="L72" i="76"/>
  <c r="P72" i="76"/>
  <c r="Q72" i="76"/>
  <c r="L31" i="76"/>
  <c r="P31" i="76"/>
  <c r="Q31" i="76"/>
  <c r="L21" i="76"/>
  <c r="P21" i="76"/>
  <c r="Q21" i="76"/>
  <c r="L18" i="76"/>
  <c r="P18" i="76"/>
  <c r="Q18" i="76"/>
  <c r="L16" i="76"/>
  <c r="P16" i="76"/>
  <c r="Q16" i="76"/>
  <c r="L15" i="76"/>
  <c r="P15" i="76"/>
  <c r="Q15" i="76"/>
  <c r="L13" i="76"/>
  <c r="P13" i="76"/>
  <c r="Q13" i="76"/>
  <c r="L14" i="76"/>
  <c r="P14" i="76"/>
  <c r="Q14" i="76"/>
  <c r="L20" i="76"/>
  <c r="P20" i="76"/>
  <c r="Q20" i="76"/>
  <c r="L12" i="76"/>
  <c r="P12" i="76"/>
  <c r="Q12" i="76"/>
  <c r="L100" i="76"/>
  <c r="P100" i="76"/>
  <c r="Q100" i="76"/>
  <c r="L97" i="76"/>
  <c r="P97" i="76"/>
  <c r="Q97" i="76"/>
  <c r="L95" i="76"/>
  <c r="P95" i="76"/>
  <c r="Q95" i="76"/>
  <c r="L88" i="76"/>
  <c r="P88" i="76"/>
  <c r="Q88" i="76"/>
  <c r="L87" i="76"/>
  <c r="P87" i="76"/>
  <c r="Q87" i="76"/>
  <c r="L83" i="76"/>
  <c r="Q83" i="76"/>
  <c r="L81" i="76"/>
  <c r="P81" i="76"/>
  <c r="Q81" i="76"/>
  <c r="L71" i="76"/>
  <c r="P71" i="76"/>
  <c r="Q71" i="76"/>
  <c r="L70" i="76"/>
  <c r="P70" i="76"/>
  <c r="Q70" i="76"/>
  <c r="L64" i="76"/>
  <c r="Q64" i="76"/>
  <c r="L50" i="76"/>
  <c r="P50" i="76"/>
  <c r="Q50" i="76"/>
  <c r="L49" i="76"/>
  <c r="P49" i="76"/>
  <c r="Q49" i="76"/>
  <c r="L48" i="76"/>
  <c r="P48" i="76"/>
  <c r="Q48" i="76"/>
  <c r="L47" i="76"/>
  <c r="P47" i="76"/>
  <c r="Q47" i="76"/>
  <c r="L39" i="76"/>
  <c r="P39" i="76"/>
  <c r="Q39" i="76"/>
  <c r="Q38" i="76"/>
  <c r="L37" i="76"/>
  <c r="P37" i="76"/>
  <c r="Q37" i="76"/>
  <c r="L35" i="76"/>
  <c r="P35" i="76"/>
  <c r="Q35" i="76"/>
  <c r="L33" i="76"/>
  <c r="P33" i="76"/>
  <c r="Q33" i="76"/>
  <c r="L32" i="76"/>
  <c r="P32" i="76"/>
  <c r="Q32" i="76"/>
  <c r="L28" i="76"/>
  <c r="P28" i="76"/>
  <c r="Q28" i="76"/>
  <c r="L26" i="76"/>
  <c r="P26" i="76"/>
  <c r="Q26" i="76"/>
  <c r="L25" i="76"/>
  <c r="P25" i="76"/>
  <c r="Q25" i="76"/>
  <c r="L60" i="76"/>
  <c r="P60" i="76"/>
  <c r="Q60" i="76"/>
  <c r="L84" i="76"/>
  <c r="P84" i="76"/>
  <c r="Q84" i="76"/>
  <c r="L73" i="76"/>
  <c r="Q73" i="76"/>
  <c r="L63" i="76"/>
  <c r="P63" i="76"/>
  <c r="Q63" i="76"/>
  <c r="L62" i="76"/>
  <c r="P62" i="76"/>
  <c r="Q62" i="76"/>
  <c r="L61" i="76"/>
  <c r="P61" i="76"/>
  <c r="Q61" i="76"/>
  <c r="L58" i="76"/>
  <c r="P58" i="76"/>
  <c r="Q58" i="76"/>
  <c r="L57" i="76"/>
  <c r="P57" i="76"/>
  <c r="Q57" i="76"/>
  <c r="L56" i="76"/>
  <c r="P56" i="76"/>
  <c r="Q56" i="76"/>
  <c r="L51" i="76"/>
  <c r="P51" i="76"/>
  <c r="Q51" i="76"/>
  <c r="L75" i="76"/>
  <c r="P75" i="76"/>
  <c r="Q75" i="76"/>
  <c r="P102" i="76"/>
  <c r="P38" i="76"/>
  <c r="P105" i="76"/>
  <c r="R106" i="76"/>
  <c r="J104" i="76"/>
  <c r="I103" i="76"/>
  <c r="I104" i="76"/>
  <c r="I17" i="76"/>
  <c r="P17" i="76"/>
  <c r="O17" i="76"/>
  <c r="K17" i="76"/>
  <c r="L17" i="76"/>
  <c r="E10" i="81"/>
  <c r="J103" i="76"/>
  <c r="I102" i="76"/>
  <c r="J102" i="76"/>
  <c r="J17" i="76"/>
  <c r="K103" i="76"/>
  <c r="K17" i="77"/>
  <c r="I66" i="76"/>
  <c r="O66" i="76"/>
  <c r="J66" i="76"/>
  <c r="K104" i="76"/>
  <c r="S83" i="76"/>
  <c r="S85" i="76"/>
  <c r="L14" i="79"/>
  <c r="Q14" i="79"/>
  <c r="Q18" i="79"/>
  <c r="Q19" i="79"/>
  <c r="J18" i="79"/>
  <c r="O26" i="78"/>
  <c r="P26" i="78"/>
  <c r="P29" i="78"/>
  <c r="I26" i="78"/>
  <c r="L19" i="78"/>
  <c r="P19" i="78"/>
  <c r="Q26" i="78"/>
  <c r="L26" i="78"/>
  <c r="J26" i="78"/>
  <c r="P29" i="76"/>
  <c r="L24" i="76"/>
  <c r="L29" i="76"/>
  <c r="L103" i="76"/>
  <c r="L38" i="76"/>
  <c r="I79" i="76"/>
  <c r="P15" i="79"/>
  <c r="P17" i="79"/>
  <c r="O17" i="79"/>
  <c r="N17" i="79"/>
  <c r="I17" i="79"/>
  <c r="P14" i="79"/>
  <c r="J17" i="79"/>
  <c r="O28" i="78"/>
  <c r="M28" i="78"/>
  <c r="N28" i="78"/>
  <c r="P28" i="78"/>
  <c r="I27" i="78"/>
  <c r="I28" i="78"/>
  <c r="I29" i="78"/>
  <c r="K28" i="78"/>
  <c r="L28" i="78"/>
  <c r="L29" i="78"/>
  <c r="J27" i="78"/>
  <c r="J29" i="78"/>
  <c r="O99" i="76"/>
  <c r="O25" i="78"/>
  <c r="O36" i="76"/>
  <c r="I25" i="78"/>
  <c r="J25" i="78"/>
  <c r="L17" i="78"/>
  <c r="P17" i="78"/>
  <c r="O40" i="76"/>
  <c r="J79" i="76"/>
  <c r="I36" i="76"/>
  <c r="J36" i="76"/>
  <c r="P16" i="79"/>
  <c r="P19" i="79"/>
  <c r="O85" i="76"/>
  <c r="I16" i="79"/>
  <c r="I18" i="79"/>
  <c r="I19" i="79"/>
  <c r="P18" i="78"/>
  <c r="P16" i="78"/>
  <c r="P13" i="78"/>
  <c r="Q13" i="78"/>
  <c r="P21" i="78"/>
  <c r="L18" i="78"/>
  <c r="L27" i="77"/>
  <c r="L38" i="78"/>
  <c r="L28" i="79"/>
  <c r="L26" i="77"/>
  <c r="L37" i="78"/>
  <c r="L27" i="79"/>
  <c r="L22" i="77"/>
  <c r="L33" i="78"/>
  <c r="L23" i="79"/>
  <c r="P12" i="79"/>
  <c r="I85" i="76"/>
  <c r="O79" i="76"/>
  <c r="O16" i="79"/>
  <c r="O19" i="79"/>
  <c r="O18" i="79"/>
  <c r="L18" i="79"/>
  <c r="J85" i="76"/>
  <c r="N18" i="79"/>
  <c r="P18" i="79"/>
  <c r="O22" i="76"/>
  <c r="L16" i="78"/>
  <c r="N103" i="76"/>
  <c r="N102" i="76"/>
  <c r="L12" i="79"/>
  <c r="J22" i="76"/>
  <c r="I22" i="76"/>
  <c r="N22" i="76"/>
  <c r="N36" i="76"/>
  <c r="N17" i="76"/>
  <c r="I99" i="76"/>
  <c r="N85" i="76"/>
  <c r="N79" i="76"/>
  <c r="I40" i="76"/>
  <c r="J40" i="76"/>
  <c r="M17" i="76"/>
  <c r="N66" i="76"/>
  <c r="N26" i="78"/>
  <c r="N89" i="76"/>
  <c r="I27" i="76"/>
  <c r="I89" i="76"/>
  <c r="N16" i="79"/>
  <c r="M103" i="76"/>
  <c r="M105" i="76"/>
  <c r="L15" i="79"/>
  <c r="Q15" i="79"/>
  <c r="Q17" i="79"/>
  <c r="N27" i="76"/>
  <c r="L22" i="79"/>
  <c r="A4" i="79"/>
  <c r="L32" i="78"/>
  <c r="A4" i="78"/>
  <c r="L21" i="77"/>
  <c r="A5" i="77"/>
  <c r="J89" i="76"/>
  <c r="N99" i="76"/>
  <c r="L12" i="78"/>
  <c r="Q12" i="78"/>
  <c r="L14" i="78"/>
  <c r="Q14" i="78"/>
  <c r="P14" i="78"/>
  <c r="L13" i="78"/>
  <c r="M27" i="78"/>
  <c r="M29" i="78"/>
  <c r="N27" i="78"/>
  <c r="K27" i="78"/>
  <c r="K29" i="78"/>
  <c r="L27" i="78"/>
  <c r="L21" i="78"/>
  <c r="Q21" i="78"/>
  <c r="J27" i="76"/>
  <c r="J99" i="76"/>
  <c r="K19" i="79"/>
  <c r="N19" i="79"/>
  <c r="L23" i="78"/>
  <c r="P12" i="78"/>
  <c r="J18" i="77"/>
  <c r="I18" i="77"/>
  <c r="P16" i="77"/>
  <c r="L16" i="77"/>
  <c r="P15" i="77"/>
  <c r="L15" i="77"/>
  <c r="N101" i="76"/>
  <c r="M101" i="76"/>
  <c r="K101" i="76"/>
  <c r="J101" i="76"/>
  <c r="I101" i="76"/>
  <c r="M99" i="76"/>
  <c r="K99" i="76"/>
  <c r="O89" i="76"/>
  <c r="M89" i="76"/>
  <c r="K89" i="76"/>
  <c r="M85" i="76"/>
  <c r="K85" i="76"/>
  <c r="K79" i="76"/>
  <c r="M66" i="76"/>
  <c r="K66" i="76"/>
  <c r="N40" i="76"/>
  <c r="M40" i="76"/>
  <c r="K40" i="76"/>
  <c r="M36" i="76"/>
  <c r="K36" i="76"/>
  <c r="O29" i="76"/>
  <c r="N29" i="76"/>
  <c r="M29" i="76"/>
  <c r="K29" i="76"/>
  <c r="J29" i="76"/>
  <c r="I29" i="76"/>
  <c r="O27" i="76"/>
  <c r="M27" i="76"/>
  <c r="K27" i="76"/>
  <c r="M22" i="76"/>
  <c r="K22" i="76"/>
  <c r="J19" i="79"/>
  <c r="L17" i="79"/>
  <c r="Q17" i="77"/>
  <c r="Q15" i="77"/>
  <c r="Q16" i="77"/>
  <c r="Q12" i="79"/>
  <c r="L16" i="79"/>
  <c r="L19" i="79"/>
  <c r="P25" i="78"/>
  <c r="L25" i="78"/>
  <c r="Q23" i="78"/>
  <c r="P27" i="78"/>
  <c r="N29" i="78"/>
  <c r="Q16" i="78"/>
  <c r="Q27" i="78"/>
  <c r="Q17" i="78"/>
  <c r="Q25" i="78"/>
  <c r="Q18" i="78"/>
  <c r="Q28" i="78"/>
  <c r="Q29" i="78"/>
  <c r="L102" i="76"/>
  <c r="L104" i="76"/>
  <c r="L66" i="76"/>
  <c r="J105" i="76"/>
  <c r="R25" i="76"/>
  <c r="P27" i="76"/>
  <c r="Q29" i="76"/>
  <c r="L22" i="76"/>
  <c r="P66" i="76"/>
  <c r="P85" i="76"/>
  <c r="L27" i="76"/>
  <c r="P99" i="76"/>
  <c r="P89" i="76"/>
  <c r="P40" i="76"/>
  <c r="N105" i="76"/>
  <c r="L89" i="76"/>
  <c r="K105" i="76"/>
  <c r="P36" i="76"/>
  <c r="L40" i="76"/>
  <c r="P22" i="76"/>
  <c r="L99" i="76"/>
  <c r="L36" i="76"/>
  <c r="L85" i="76"/>
  <c r="O105" i="76"/>
  <c r="P79" i="76"/>
  <c r="O29" i="78"/>
  <c r="L79" i="76"/>
  <c r="I105" i="76"/>
  <c r="L101" i="76"/>
  <c r="Q17" i="76"/>
  <c r="R17" i="76"/>
  <c r="Q101" i="76"/>
  <c r="L105" i="76"/>
  <c r="Q66" i="76"/>
  <c r="Q99" i="76"/>
  <c r="Q89" i="76"/>
  <c r="Q27" i="76"/>
  <c r="Q22" i="76"/>
  <c r="Q40" i="76"/>
  <c r="Q85" i="76"/>
  <c r="Q79" i="76"/>
  <c r="Q36" i="76"/>
</calcChain>
</file>

<file path=xl/sharedStrings.xml><?xml version="1.0" encoding="utf-8"?>
<sst xmlns="http://schemas.openxmlformats.org/spreadsheetml/2006/main" count="514" uniqueCount="220">
  <si>
    <t>STOK BULAN INI</t>
  </si>
  <si>
    <t>PENYALURAN BENIH</t>
  </si>
  <si>
    <t>Pasar Bebas</t>
  </si>
  <si>
    <t>BD</t>
  </si>
  <si>
    <t>BP</t>
  </si>
  <si>
    <t>BR</t>
  </si>
  <si>
    <t>Jumlah per Kelas</t>
  </si>
  <si>
    <t xml:space="preserve"> Indragiri Hulu</t>
  </si>
  <si>
    <t xml:space="preserve">  Laporan dikirim setiap bulan paling lambat tanggal 5</t>
  </si>
  <si>
    <t>JUMLAH</t>
  </si>
  <si>
    <t>Anjasmoro</t>
  </si>
  <si>
    <t xml:space="preserve"> Kampar</t>
  </si>
  <si>
    <t xml:space="preserve"> Rokan Hulu</t>
  </si>
  <si>
    <t xml:space="preserve"> Rokan Hilir</t>
  </si>
  <si>
    <t xml:space="preserve"> Indragiri Hilir</t>
  </si>
  <si>
    <t xml:space="preserve"> Kuantan Singingi</t>
  </si>
  <si>
    <t xml:space="preserve"> Bengkalis</t>
  </si>
  <si>
    <t xml:space="preserve"> Kep. Meranti</t>
  </si>
  <si>
    <t xml:space="preserve"> Dumai</t>
  </si>
  <si>
    <t xml:space="preserve"> Inpari -42 Agritan GSR</t>
  </si>
  <si>
    <t>Batang Piaman</t>
  </si>
  <si>
    <t>NIP.19720101 199903 2 005</t>
  </si>
  <si>
    <t>Mendol Pelalawan</t>
  </si>
  <si>
    <t>Inpara Pelalawan</t>
  </si>
  <si>
    <t>Komoditi  :   Padi</t>
  </si>
  <si>
    <t>No</t>
  </si>
  <si>
    <t>Provinsi</t>
  </si>
  <si>
    <t>Kabupaten / Kota</t>
  </si>
  <si>
    <t>Nama Produsen</t>
  </si>
  <si>
    <t>Nama Pemilik</t>
  </si>
  <si>
    <t>Kelas Benih</t>
  </si>
  <si>
    <t>V a r i e t a s</t>
  </si>
  <si>
    <t>Sisa Stok Bulan Lalu            ( Ton )</t>
  </si>
  <si>
    <t>Produksi Benih          ( Ton )</t>
  </si>
  <si>
    <t>Pengadaan Dari Luar Provinsi                ( Ton )</t>
  </si>
  <si>
    <t>Jumlah  ( Ton )</t>
  </si>
  <si>
    <t>1.</t>
  </si>
  <si>
    <t>Riau</t>
  </si>
  <si>
    <t>Kota Pekanbaru</t>
  </si>
  <si>
    <t>Jumlah 1</t>
  </si>
  <si>
    <t>2.</t>
  </si>
  <si>
    <t>BBI Kampar</t>
  </si>
  <si>
    <t>PB-42</t>
  </si>
  <si>
    <t>Jumlah 2</t>
  </si>
  <si>
    <t>3.</t>
  </si>
  <si>
    <t xml:space="preserve"> Inpari 32 HDB</t>
  </si>
  <si>
    <t xml:space="preserve"> BBI Terpadu</t>
  </si>
  <si>
    <t>Jumlah 3</t>
  </si>
  <si>
    <t>4.</t>
  </si>
  <si>
    <t xml:space="preserve"> KT. Karya Maju</t>
  </si>
  <si>
    <t>Jumlah 4</t>
  </si>
  <si>
    <t>5.</t>
  </si>
  <si>
    <t xml:space="preserve"> BBI Sanglar</t>
  </si>
  <si>
    <t>Jumlah 5</t>
  </si>
  <si>
    <t>6.</t>
  </si>
  <si>
    <t>Gapoktan Mekar Jaya</t>
  </si>
  <si>
    <t>Jumlah 6</t>
  </si>
  <si>
    <t>7.</t>
  </si>
  <si>
    <t xml:space="preserve"> KT. Jaya Lestari</t>
  </si>
  <si>
    <t xml:space="preserve"> KT. Mitra Tani Utama</t>
  </si>
  <si>
    <t xml:space="preserve"> KT Setia Abadi</t>
  </si>
  <si>
    <t>Jumlah 7</t>
  </si>
  <si>
    <t>8.</t>
  </si>
  <si>
    <t xml:space="preserve"> S i a k</t>
  </si>
  <si>
    <t>KT. Berkat Ilahi</t>
  </si>
  <si>
    <t>Hendra</t>
  </si>
  <si>
    <t>Gapoktan Mulia Tani</t>
  </si>
  <si>
    <t>Rusnata</t>
  </si>
  <si>
    <t>UPT Produksi Benih</t>
  </si>
  <si>
    <t>Jumlah 8</t>
  </si>
  <si>
    <t>9.</t>
  </si>
  <si>
    <t xml:space="preserve"> KT. Karya Abadi</t>
  </si>
  <si>
    <t>Selamet</t>
  </si>
  <si>
    <t xml:space="preserve"> Gapoktan Berkat Sri Bakti</t>
  </si>
  <si>
    <t>Jumlah 9</t>
  </si>
  <si>
    <t>10.</t>
  </si>
  <si>
    <t xml:space="preserve"> G. Harapan Bunga Tanjung</t>
  </si>
  <si>
    <t>Yokono Warman</t>
  </si>
  <si>
    <t>Jumlah 10</t>
  </si>
  <si>
    <t>11.</t>
  </si>
  <si>
    <t xml:space="preserve"> KT. Usaha Mandiri Sejahtera</t>
  </si>
  <si>
    <t>Warsiman</t>
  </si>
  <si>
    <t>Jumlah 11</t>
  </si>
  <si>
    <t>12.</t>
  </si>
  <si>
    <t xml:space="preserve"> KT. Tunas Harapan</t>
  </si>
  <si>
    <t>Jumlah 12</t>
  </si>
  <si>
    <t>Jumlah Perkelas</t>
  </si>
  <si>
    <t>TOTAL I</t>
  </si>
  <si>
    <t>Pekanbaru, 07 April 2022</t>
  </si>
  <si>
    <t>Tengku Yusnidar</t>
  </si>
  <si>
    <t>Siswoyo</t>
  </si>
  <si>
    <t>Rosdayani</t>
  </si>
  <si>
    <t>BBI Palawija</t>
  </si>
  <si>
    <t>Jumlah     ( Ton )</t>
  </si>
  <si>
    <t>Komoditi  :  Kacang Tanah</t>
  </si>
  <si>
    <t>Komoditi  :   Jagung</t>
  </si>
  <si>
    <t>Erman Slamet</t>
  </si>
  <si>
    <t>Irwan</t>
  </si>
  <si>
    <t>M Radik</t>
  </si>
  <si>
    <t>Marsid</t>
  </si>
  <si>
    <t>Armizan</t>
  </si>
  <si>
    <t>Nurti Zinc</t>
  </si>
  <si>
    <t>KT. Tani Rejo</t>
  </si>
  <si>
    <t>Suryono</t>
  </si>
  <si>
    <t xml:space="preserve"> </t>
  </si>
  <si>
    <t>KT. Cempaka Merah</t>
  </si>
  <si>
    <t>Zulkarnain</t>
  </si>
  <si>
    <t>BBI TPH Kuala Kampar</t>
  </si>
  <si>
    <t>KT. Sri Mekar</t>
  </si>
  <si>
    <t>Zamaludin</t>
  </si>
  <si>
    <t>081364123564</t>
  </si>
  <si>
    <t xml:space="preserve">Noor Amin </t>
  </si>
  <si>
    <t>081372817714</t>
  </si>
  <si>
    <t>Rozali</t>
  </si>
  <si>
    <t>Inpari Nutri Zicn</t>
  </si>
  <si>
    <t>Sunarto</t>
  </si>
  <si>
    <t>Detap1</t>
  </si>
  <si>
    <t>Deja 2</t>
  </si>
  <si>
    <t>UPBS BPTP Riau/ Siak</t>
  </si>
  <si>
    <t>PENGAWAS BENIH TANAMAN PERTAMA</t>
  </si>
  <si>
    <t>NUR AZMAR,SP</t>
  </si>
  <si>
    <t>Sisa Stok (Ton)</t>
  </si>
  <si>
    <t>Komoditi  :  Kedelai</t>
  </si>
  <si>
    <t xml:space="preserve"> Non Subsidi Benih              ( Ton )</t>
  </si>
  <si>
    <t>Subsidi Benih                    ( Ton )</t>
  </si>
  <si>
    <t>Penyaluran Keluar Provinsi                    ( Ton )</t>
  </si>
  <si>
    <t>Jumlah                   ( Ton )</t>
  </si>
  <si>
    <t>12 = (9+10+11)</t>
  </si>
  <si>
    <t>16 = ( 13+14+15)</t>
  </si>
  <si>
    <t>17 = (12-16)</t>
  </si>
  <si>
    <t>NO. HP</t>
  </si>
  <si>
    <t>Gapoktan Ngudi Subur</t>
  </si>
  <si>
    <t>Jatmiko</t>
  </si>
  <si>
    <t>KT Cinta Damai</t>
  </si>
  <si>
    <t>Rasiman</t>
  </si>
  <si>
    <t xml:space="preserve">KT. Sumber Baru </t>
  </si>
  <si>
    <t>G. Tuah Sepakat</t>
  </si>
  <si>
    <t>Junaidi</t>
  </si>
  <si>
    <t xml:space="preserve"> Talam-1</t>
  </si>
  <si>
    <t>Yang Membuat Laporan</t>
  </si>
  <si>
    <t xml:space="preserve"> Pelalawan </t>
  </si>
  <si>
    <t>PB -42</t>
  </si>
  <si>
    <t>Inpari IR Nutri Zinc</t>
  </si>
  <si>
    <t>BP-2</t>
  </si>
  <si>
    <t>Kt. Usaha Baru</t>
  </si>
  <si>
    <t>Taufik</t>
  </si>
  <si>
    <t>KT. Mekar Subur</t>
  </si>
  <si>
    <t>Masruri</t>
  </si>
  <si>
    <t>KT. Tani Karya</t>
  </si>
  <si>
    <t>M.Syukur</t>
  </si>
  <si>
    <t>Cisokan</t>
  </si>
  <si>
    <t>KWT . Mekar Sari</t>
  </si>
  <si>
    <t>Zaenab</t>
  </si>
  <si>
    <t>Talam 1</t>
  </si>
  <si>
    <t>Logawa</t>
  </si>
  <si>
    <t>Sugeng</t>
  </si>
  <si>
    <t>Kusnan</t>
  </si>
  <si>
    <t>Gapoktan Sri Wedana</t>
  </si>
  <si>
    <t>Zaini</t>
  </si>
  <si>
    <t>Wito</t>
  </si>
  <si>
    <t>Karya Pelalawan</t>
  </si>
  <si>
    <t>KT Sabar Menunggu</t>
  </si>
  <si>
    <t>Kepala UPT Perbenihan dan Sertifikasi Benih Hortikultura</t>
  </si>
  <si>
    <t>Detap  1</t>
  </si>
  <si>
    <t xml:space="preserve">KT  Tani Mandiri </t>
  </si>
  <si>
    <t>Sutrisno</t>
  </si>
  <si>
    <t>PB 42</t>
  </si>
  <si>
    <t>KT. Tunas Baru</t>
  </si>
  <si>
    <t>Andi Mukhsin</t>
  </si>
  <si>
    <t>KT. Setia Jaya</t>
  </si>
  <si>
    <t>-</t>
  </si>
  <si>
    <t>Inpari 32</t>
  </si>
  <si>
    <t>KT. Suka Mulya III</t>
  </si>
  <si>
    <t>Hariadi</t>
  </si>
  <si>
    <t>KT. Karya Usaha</t>
  </si>
  <si>
    <t>Rasito</t>
  </si>
  <si>
    <t>Bono Pelalawan</t>
  </si>
  <si>
    <t>BP 1</t>
  </si>
  <si>
    <t>BR 1</t>
  </si>
  <si>
    <t>Toto</t>
  </si>
  <si>
    <t>KT. Mikro Tani</t>
  </si>
  <si>
    <t>Detap 1</t>
  </si>
  <si>
    <t>Syamsuddin</t>
  </si>
  <si>
    <t xml:space="preserve"> Inpari 47 WBC</t>
  </si>
  <si>
    <t>KT. Tirto Marto</t>
  </si>
  <si>
    <t>Sumardi</t>
  </si>
  <si>
    <t>MOHAMMAD KHAMSI PURNAMA,S.TP,M.Si</t>
  </si>
  <si>
    <t>NIP.19791004 200501 001</t>
  </si>
  <si>
    <t>BP 2</t>
  </si>
  <si>
    <t>BP -2</t>
  </si>
  <si>
    <t>Paimin</t>
  </si>
  <si>
    <t>Inpari 42 Agritan GSR</t>
  </si>
  <si>
    <t>DATA STOK PENYALURAN BENIH TANAMAN PANGAN  PROVINSI RIAU 2024</t>
  </si>
  <si>
    <t>Yetti Yulastri</t>
  </si>
  <si>
    <t>Komoditi</t>
  </si>
  <si>
    <t>Kelinci</t>
  </si>
  <si>
    <t>Inpago 9</t>
  </si>
  <si>
    <t>KT. Suak Tiung</t>
  </si>
  <si>
    <t>Muhammad Yusu</t>
  </si>
  <si>
    <t>Pendeta Beni</t>
  </si>
  <si>
    <t>Inpari -42 Agritan GSR</t>
  </si>
  <si>
    <t>JH-32</t>
  </si>
  <si>
    <t>Kalpatalie Rambah Samo</t>
  </si>
  <si>
    <t>Sikuning</t>
  </si>
  <si>
    <t>Kuok</t>
  </si>
  <si>
    <t>Napal Putih</t>
  </si>
  <si>
    <t>Napal Merah</t>
  </si>
  <si>
    <t>Siperak</t>
  </si>
  <si>
    <t>UPBS BPSIP</t>
  </si>
  <si>
    <t>KT. Emplam Jaya</t>
  </si>
  <si>
    <t>M. Yusup</t>
  </si>
  <si>
    <t>BPSIP/Kota Pekanbaru</t>
  </si>
  <si>
    <t>Pasir Pangaraian</t>
  </si>
  <si>
    <t>STOK PADI GOGO</t>
  </si>
  <si>
    <t>CV.Lembak Agro</t>
  </si>
  <si>
    <t>Febri</t>
  </si>
  <si>
    <t>Ciherang</t>
  </si>
  <si>
    <t>CV.Bumi Tani Sejahtera</t>
  </si>
  <si>
    <t>Periode    :   Minggu  ke  4 Agustus   2024</t>
  </si>
  <si>
    <t>Pekanbaru,  27  Agustus 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</si>
</sst>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164" formatCode="_(* #,##0.00_);_(* \(#,##0.00\);_(* &quot;-&quot;??_);_(@_)"/>
    <numFmt numFmtId="165" formatCode="_(* #,##0_);_(* \(#,##0\);_(* &quot;-&quot;??_);_(@_)"/>
    <numFmt numFmtId="166" formatCode="#,##0.000"/>
    <numFmt numFmtId="167" formatCode="_(* #,##0.000_);_(* \(#,##0.000\);_(* &quot;-&quot;??_);_(@_)"/>
    <numFmt numFmtId="168" formatCode="0.000"/>
    <numFmt numFmtId="169" formatCode="#,##0.000_);\(#,##0.000\)"/>
    <numFmt numFmtId="170" formatCode="#,##0_);\(#,##0\)"/>
    <numFmt numFmtId="171" formatCode="0.0"/>
    <numFmt numFmtId="172" formatCode="_-* #,##0.000_-;\-* #,##0.000_-;_-* &quot;-&quot;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0"/>
      <name val="Arial"/>
      <family val="2"/>
    </font>
    <font>
      <sz val="11"/>
      <color theme="0"/>
      <name val="Calibri"/>
      <family val="2"/>
      <scheme val="minor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sz val="11"/>
      <color rgb="FFFF0000"/>
      <name val="Arial"/>
      <family val="2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62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168" fontId="2" fillId="0" borderId="0" xfId="1" applyNumberFormat="1" applyFont="1" applyBorder="1" applyAlignment="1">
      <alignment horizontal="right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left"/>
    </xf>
    <xf numFmtId="169" fontId="2" fillId="0" borderId="0" xfId="0" applyNumberFormat="1" applyFont="1" applyAlignment="1">
      <alignment horizontal="right"/>
    </xf>
    <xf numFmtId="0" fontId="2" fillId="0" borderId="0" xfId="0" applyFo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center" vertical="center" wrapText="1"/>
    </xf>
    <xf numFmtId="165" fontId="6" fillId="0" borderId="0" xfId="1" applyNumberFormat="1" applyFont="1" applyBorder="1" applyAlignment="1">
      <alignment horizontal="center"/>
    </xf>
    <xf numFmtId="169" fontId="6" fillId="0" borderId="0" xfId="1" applyNumberFormat="1" applyFont="1" applyBorder="1" applyAlignment="1">
      <alignment horizontal="right" vertical="center"/>
    </xf>
    <xf numFmtId="168" fontId="6" fillId="0" borderId="0" xfId="1" applyNumberFormat="1" applyFont="1" applyBorder="1" applyAlignment="1"/>
    <xf numFmtId="168" fontId="6" fillId="0" borderId="0" xfId="1" applyNumberFormat="1" applyFont="1" applyBorder="1" applyAlignment="1">
      <alignment horizontal="right"/>
    </xf>
    <xf numFmtId="0" fontId="8" fillId="0" borderId="0" xfId="0" applyFont="1"/>
    <xf numFmtId="0" fontId="8" fillId="0" borderId="1" xfId="0" applyFont="1" applyBorder="1" applyAlignment="1">
      <alignment horizontal="left" vertical="center" wrapText="1"/>
    </xf>
    <xf numFmtId="165" fontId="8" fillId="0" borderId="1" xfId="1" applyNumberFormat="1" applyFont="1" applyBorder="1" applyAlignment="1">
      <alignment horizontal="center"/>
    </xf>
    <xf numFmtId="165" fontId="8" fillId="0" borderId="1" xfId="0" applyNumberFormat="1" applyFont="1" applyBorder="1" applyAlignment="1">
      <alignment horizontal="left"/>
    </xf>
    <xf numFmtId="169" fontId="8" fillId="0" borderId="1" xfId="1" applyNumberFormat="1" applyFont="1" applyBorder="1" applyAlignment="1">
      <alignment horizontal="right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/>
    </xf>
    <xf numFmtId="168" fontId="10" fillId="0" borderId="0" xfId="1" applyNumberFormat="1" applyFont="1" applyBorder="1" applyAlignment="1">
      <alignment horizontal="right"/>
    </xf>
    <xf numFmtId="169" fontId="10" fillId="0" borderId="0" xfId="0" applyNumberFormat="1" applyFont="1" applyAlignment="1">
      <alignment horizontal="right"/>
    </xf>
    <xf numFmtId="165" fontId="10" fillId="0" borderId="0" xfId="0" applyNumberFormat="1" applyFont="1" applyAlignment="1">
      <alignment horizontal="center"/>
    </xf>
    <xf numFmtId="165" fontId="9" fillId="0" borderId="0" xfId="0" applyNumberFormat="1" applyFont="1" applyAlignment="1">
      <alignment horizontal="center"/>
    </xf>
    <xf numFmtId="0" fontId="4" fillId="2" borderId="1" xfId="0" applyFont="1" applyFill="1" applyBorder="1" applyAlignment="1">
      <alignment horizontal="left" vertical="center" wrapText="1"/>
    </xf>
    <xf numFmtId="165" fontId="4" fillId="2" borderId="1" xfId="1" applyNumberFormat="1" applyFont="1" applyFill="1" applyBorder="1" applyAlignment="1">
      <alignment horizontal="center"/>
    </xf>
    <xf numFmtId="0" fontId="4" fillId="2" borderId="1" xfId="0" applyFont="1" applyFill="1" applyBorder="1"/>
    <xf numFmtId="167" fontId="4" fillId="2" borderId="1" xfId="1" applyNumberFormat="1" applyFont="1" applyFill="1" applyBorder="1" applyAlignment="1">
      <alignment horizontal="center"/>
    </xf>
    <xf numFmtId="169" fontId="4" fillId="2" borderId="1" xfId="0" applyNumberFormat="1" applyFont="1" applyFill="1" applyBorder="1" applyAlignment="1">
      <alignment horizontal="right"/>
    </xf>
    <xf numFmtId="168" fontId="4" fillId="2" borderId="1" xfId="1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center" vertical="center" wrapText="1"/>
    </xf>
    <xf numFmtId="0" fontId="12" fillId="0" borderId="0" xfId="0" applyFont="1"/>
    <xf numFmtId="170" fontId="4" fillId="2" borderId="1" xfId="1" applyNumberFormat="1" applyFont="1" applyFill="1" applyBorder="1" applyAlignment="1">
      <alignment horizontal="right"/>
    </xf>
    <xf numFmtId="0" fontId="0" fillId="2" borderId="0" xfId="0" applyFill="1"/>
    <xf numFmtId="169" fontId="4" fillId="2" borderId="1" xfId="1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vertical="center" wrapText="1"/>
    </xf>
    <xf numFmtId="0" fontId="4" fillId="2" borderId="0" xfId="0" applyFont="1" applyFill="1" applyAlignment="1">
      <alignment horizontal="center"/>
    </xf>
    <xf numFmtId="0" fontId="5" fillId="2" borderId="0" xfId="0" applyFont="1" applyFill="1"/>
    <xf numFmtId="0" fontId="4" fillId="2" borderId="0" xfId="0" applyFont="1" applyFill="1"/>
    <xf numFmtId="165" fontId="4" fillId="2" borderId="1" xfId="0" applyNumberFormat="1" applyFont="1" applyFill="1" applyBorder="1" applyAlignment="1">
      <alignment horizontal="left"/>
    </xf>
    <xf numFmtId="168" fontId="4" fillId="2" borderId="1" xfId="0" applyNumberFormat="1" applyFont="1" applyFill="1" applyBorder="1" applyAlignment="1">
      <alignment horizontal="right" vertical="center" wrapText="1"/>
    </xf>
    <xf numFmtId="167" fontId="4" fillId="2" borderId="1" xfId="1" applyNumberFormat="1" applyFont="1" applyFill="1" applyBorder="1" applyAlignment="1">
      <alignment horizontal="right"/>
    </xf>
    <xf numFmtId="165" fontId="4" fillId="2" borderId="1" xfId="0" applyNumberFormat="1" applyFont="1" applyFill="1" applyBorder="1"/>
    <xf numFmtId="0" fontId="4" fillId="0" borderId="5" xfId="0" applyFont="1" applyBorder="1"/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4" fillId="0" borderId="1" xfId="0" applyFont="1" applyBorder="1"/>
    <xf numFmtId="0" fontId="5" fillId="0" borderId="0" xfId="0" applyFont="1" applyAlignment="1">
      <alignment horizontal="right"/>
    </xf>
    <xf numFmtId="3" fontId="4" fillId="0" borderId="0" xfId="0" applyNumberFormat="1" applyFont="1"/>
    <xf numFmtId="0" fontId="5" fillId="0" borderId="1" xfId="0" applyFont="1" applyBorder="1" applyAlignment="1">
      <alignment horizontal="right"/>
    </xf>
    <xf numFmtId="0" fontId="5" fillId="0" borderId="17" xfId="0" applyFont="1" applyBorder="1" applyAlignment="1">
      <alignment horizontal="right"/>
    </xf>
    <xf numFmtId="0" fontId="6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8" fontId="4" fillId="2" borderId="9" xfId="0" applyNumberFormat="1" applyFont="1" applyFill="1" applyBorder="1" applyAlignment="1">
      <alignment horizontal="right"/>
    </xf>
    <xf numFmtId="0" fontId="4" fillId="2" borderId="17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vertical="center" wrapText="1"/>
    </xf>
    <xf numFmtId="0" fontId="8" fillId="0" borderId="17" xfId="0" applyFont="1" applyBorder="1" applyAlignment="1">
      <alignment horizontal="center" vertical="center" wrapText="1"/>
    </xf>
    <xf numFmtId="169" fontId="6" fillId="0" borderId="0" xfId="0" applyNumberFormat="1" applyFont="1" applyAlignment="1">
      <alignment horizontal="right"/>
    </xf>
    <xf numFmtId="165" fontId="6" fillId="0" borderId="0" xfId="0" applyNumberFormat="1" applyFont="1" applyAlignment="1">
      <alignment horizontal="center"/>
    </xf>
    <xf numFmtId="0" fontId="6" fillId="2" borderId="17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5" fontId="2" fillId="0" borderId="0" xfId="0" applyNumberFormat="1" applyFont="1" applyAlignment="1">
      <alignment horizontal="center"/>
    </xf>
    <xf numFmtId="165" fontId="7" fillId="0" borderId="0" xfId="0" applyNumberFormat="1" applyFont="1" applyAlignment="1">
      <alignment horizontal="center"/>
    </xf>
    <xf numFmtId="0" fontId="8" fillId="2" borderId="1" xfId="0" applyFont="1" applyFill="1" applyBorder="1" applyAlignment="1">
      <alignment horizontal="left" vertical="center" wrapText="1"/>
    </xf>
    <xf numFmtId="169" fontId="5" fillId="2" borderId="0" xfId="1" applyNumberFormat="1" applyFont="1" applyFill="1" applyBorder="1" applyAlignment="1">
      <alignment horizontal="right" vertical="center"/>
    </xf>
    <xf numFmtId="168" fontId="5" fillId="2" borderId="0" xfId="1" applyNumberFormat="1" applyFont="1" applyFill="1" applyBorder="1" applyAlignment="1"/>
    <xf numFmtId="168" fontId="5" fillId="2" borderId="0" xfId="1" applyNumberFormat="1" applyFont="1" applyFill="1" applyBorder="1" applyAlignment="1">
      <alignment horizontal="right"/>
    </xf>
    <xf numFmtId="166" fontId="4" fillId="0" borderId="0" xfId="0" applyNumberFormat="1" applyFont="1"/>
    <xf numFmtId="0" fontId="14" fillId="0" borderId="11" xfId="0" applyFont="1" applyBorder="1" applyAlignment="1">
      <alignment horizontal="center" vertical="center" wrapText="1"/>
    </xf>
    <xf numFmtId="41" fontId="4" fillId="2" borderId="1" xfId="2" applyFont="1" applyFill="1" applyBorder="1" applyAlignment="1">
      <alignment horizontal="right"/>
    </xf>
    <xf numFmtId="41" fontId="4" fillId="2" borderId="1" xfId="2" applyFont="1" applyFill="1" applyBorder="1" applyAlignment="1">
      <alignment horizontal="right" vertical="center" wrapText="1"/>
    </xf>
    <xf numFmtId="0" fontId="5" fillId="0" borderId="17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8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169" fontId="5" fillId="2" borderId="0" xfId="1" applyNumberFormat="1" applyFont="1" applyFill="1" applyBorder="1" applyAlignment="1">
      <alignment horizontal="center" vertical="center"/>
    </xf>
    <xf numFmtId="0" fontId="8" fillId="3" borderId="29" xfId="0" applyFont="1" applyFill="1" applyBorder="1" applyAlignment="1">
      <alignment vertical="center" wrapText="1"/>
    </xf>
    <xf numFmtId="0" fontId="8" fillId="3" borderId="24" xfId="0" applyFont="1" applyFill="1" applyBorder="1" applyAlignment="1">
      <alignment vertical="center" wrapText="1"/>
    </xf>
    <xf numFmtId="0" fontId="6" fillId="3" borderId="24" xfId="0" applyFont="1" applyFill="1" applyBorder="1" applyAlignment="1">
      <alignment horizontal="center" vertical="center" wrapText="1"/>
    </xf>
    <xf numFmtId="165" fontId="6" fillId="3" borderId="24" xfId="1" applyNumberFormat="1" applyFont="1" applyFill="1" applyBorder="1" applyAlignment="1">
      <alignment horizontal="center"/>
    </xf>
    <xf numFmtId="0" fontId="8" fillId="3" borderId="24" xfId="0" applyFont="1" applyFill="1" applyBorder="1" applyAlignment="1">
      <alignment horizontal="left"/>
    </xf>
    <xf numFmtId="0" fontId="6" fillId="0" borderId="19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8" xfId="0" applyFont="1" applyBorder="1" applyAlignment="1">
      <alignment horizontal="left" vertical="center" wrapText="1"/>
    </xf>
    <xf numFmtId="165" fontId="8" fillId="0" borderId="8" xfId="1" applyNumberFormat="1" applyFont="1" applyBorder="1" applyAlignment="1">
      <alignment horizontal="center"/>
    </xf>
    <xf numFmtId="0" fontId="8" fillId="0" borderId="8" xfId="0" applyFont="1" applyBorder="1" applyAlignment="1">
      <alignment horizontal="left" vertical="center" wrapText="1"/>
    </xf>
    <xf numFmtId="0" fontId="8" fillId="3" borderId="33" xfId="0" applyFont="1" applyFill="1" applyBorder="1" applyAlignment="1">
      <alignment horizontal="center" vertical="center" wrapText="1"/>
    </xf>
    <xf numFmtId="0" fontId="4" fillId="2" borderId="5" xfId="0" applyFont="1" applyFill="1" applyBorder="1"/>
    <xf numFmtId="0" fontId="5" fillId="2" borderId="22" xfId="0" applyFont="1" applyFill="1" applyBorder="1" applyAlignment="1">
      <alignment horizontal="center"/>
    </xf>
    <xf numFmtId="3" fontId="4" fillId="2" borderId="0" xfId="0" applyNumberFormat="1" applyFont="1" applyFill="1"/>
    <xf numFmtId="0" fontId="5" fillId="2" borderId="34" xfId="0" applyFont="1" applyFill="1" applyBorder="1" applyAlignment="1">
      <alignment horizontal="left"/>
    </xf>
    <xf numFmtId="0" fontId="5" fillId="2" borderId="36" xfId="0" applyFont="1" applyFill="1" applyBorder="1" applyAlignment="1">
      <alignment horizontal="left"/>
    </xf>
    <xf numFmtId="0" fontId="14" fillId="2" borderId="11" xfId="0" applyFont="1" applyFill="1" applyBorder="1" applyAlignment="1">
      <alignment horizontal="center" vertical="center" wrapText="1"/>
    </xf>
    <xf numFmtId="169" fontId="8" fillId="0" borderId="1" xfId="1" applyNumberFormat="1" applyFont="1" applyBorder="1" applyAlignment="1">
      <alignment horizontal="center"/>
    </xf>
    <xf numFmtId="169" fontId="8" fillId="0" borderId="9" xfId="0" applyNumberFormat="1" applyFont="1" applyBorder="1" applyAlignment="1">
      <alignment horizontal="right"/>
    </xf>
    <xf numFmtId="169" fontId="4" fillId="2" borderId="1" xfId="1" applyNumberFormat="1" applyFont="1" applyFill="1" applyBorder="1" applyAlignment="1">
      <alignment horizontal="center"/>
    </xf>
    <xf numFmtId="169" fontId="4" fillId="2" borderId="1" xfId="0" applyNumberFormat="1" applyFont="1" applyFill="1" applyBorder="1" applyAlignment="1">
      <alignment horizontal="center"/>
    </xf>
    <xf numFmtId="169" fontId="8" fillId="0" borderId="8" xfId="1" applyNumberFormat="1" applyFont="1" applyBorder="1" applyAlignment="1">
      <alignment horizontal="right" vertical="center" wrapText="1"/>
    </xf>
    <xf numFmtId="169" fontId="8" fillId="0" borderId="8" xfId="1" applyNumberFormat="1" applyFont="1" applyBorder="1" applyAlignment="1">
      <alignment horizontal="center" vertical="center" wrapText="1"/>
    </xf>
    <xf numFmtId="169" fontId="8" fillId="0" borderId="8" xfId="1" applyNumberFormat="1" applyFont="1" applyBorder="1" applyAlignment="1">
      <alignment horizontal="right"/>
    </xf>
    <xf numFmtId="169" fontId="8" fillId="0" borderId="8" xfId="0" applyNumberFormat="1" applyFont="1" applyBorder="1" applyAlignment="1">
      <alignment horizontal="center"/>
    </xf>
    <xf numFmtId="169" fontId="8" fillId="0" borderId="8" xfId="1" applyNumberFormat="1" applyFont="1" applyBorder="1" applyAlignment="1">
      <alignment vertical="center" wrapText="1"/>
    </xf>
    <xf numFmtId="169" fontId="8" fillId="0" borderId="8" xfId="1" applyNumberFormat="1" applyFont="1" applyBorder="1" applyAlignment="1">
      <alignment horizontal="center"/>
    </xf>
    <xf numFmtId="169" fontId="8" fillId="0" borderId="25" xfId="0" applyNumberFormat="1" applyFont="1" applyBorder="1" applyAlignment="1">
      <alignment horizontal="right"/>
    </xf>
    <xf numFmtId="169" fontId="8" fillId="0" borderId="1" xfId="0" applyNumberFormat="1" applyFont="1" applyBorder="1" applyAlignment="1">
      <alignment horizontal="right" wrapText="1"/>
    </xf>
    <xf numFmtId="0" fontId="8" fillId="3" borderId="17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165" fontId="6" fillId="3" borderId="1" xfId="1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/>
    </xf>
    <xf numFmtId="169" fontId="6" fillId="3" borderId="1" xfId="0" applyNumberFormat="1" applyFont="1" applyFill="1" applyBorder="1" applyAlignment="1">
      <alignment horizontal="right"/>
    </xf>
    <xf numFmtId="169" fontId="6" fillId="3" borderId="1" xfId="1" applyNumberFormat="1" applyFont="1" applyFill="1" applyBorder="1" applyAlignment="1">
      <alignment horizontal="right"/>
    </xf>
    <xf numFmtId="169" fontId="6" fillId="3" borderId="1" xfId="0" applyNumberFormat="1" applyFont="1" applyFill="1" applyBorder="1" applyAlignment="1">
      <alignment horizontal="right" vertical="center" wrapText="1"/>
    </xf>
    <xf numFmtId="169" fontId="6" fillId="3" borderId="1" xfId="1" applyNumberFormat="1" applyFont="1" applyFill="1" applyBorder="1" applyAlignment="1">
      <alignment horizontal="center"/>
    </xf>
    <xf numFmtId="169" fontId="6" fillId="3" borderId="9" xfId="0" applyNumberFormat="1" applyFont="1" applyFill="1" applyBorder="1" applyAlignment="1">
      <alignment horizontal="right"/>
    </xf>
    <xf numFmtId="165" fontId="6" fillId="3" borderId="1" xfId="1" applyNumberFormat="1" applyFont="1" applyFill="1" applyBorder="1" applyAlignment="1">
      <alignment horizontal="center"/>
    </xf>
    <xf numFmtId="0" fontId="8" fillId="0" borderId="8" xfId="0" applyFont="1" applyBorder="1" applyAlignment="1">
      <alignment horizontal="left" wrapText="1"/>
    </xf>
    <xf numFmtId="0" fontId="8" fillId="3" borderId="28" xfId="0" applyFont="1" applyFill="1" applyBorder="1" applyAlignment="1">
      <alignment vertical="center" wrapText="1"/>
    </xf>
    <xf numFmtId="0" fontId="8" fillId="3" borderId="4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horizontal="center" vertical="center" wrapText="1"/>
    </xf>
    <xf numFmtId="165" fontId="6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left"/>
    </xf>
    <xf numFmtId="169" fontId="6" fillId="3" borderId="4" xfId="0" applyNumberFormat="1" applyFont="1" applyFill="1" applyBorder="1" applyAlignment="1">
      <alignment horizontal="right"/>
    </xf>
    <xf numFmtId="169" fontId="6" fillId="3" borderId="4" xfId="1" applyNumberFormat="1" applyFont="1" applyFill="1" applyBorder="1" applyAlignment="1">
      <alignment horizontal="right"/>
    </xf>
    <xf numFmtId="169" fontId="6" fillId="3" borderId="4" xfId="0" applyNumberFormat="1" applyFont="1" applyFill="1" applyBorder="1" applyAlignment="1">
      <alignment horizontal="right" vertical="center" wrapText="1"/>
    </xf>
    <xf numFmtId="169" fontId="6" fillId="3" borderId="4" xfId="1" applyNumberFormat="1" applyFont="1" applyFill="1" applyBorder="1" applyAlignment="1">
      <alignment horizontal="center"/>
    </xf>
    <xf numFmtId="169" fontId="6" fillId="3" borderId="5" xfId="0" applyNumberFormat="1" applyFont="1" applyFill="1" applyBorder="1" applyAlignment="1">
      <alignment horizontal="right"/>
    </xf>
    <xf numFmtId="169" fontId="6" fillId="3" borderId="4" xfId="0" applyNumberFormat="1" applyFont="1" applyFill="1" applyBorder="1" applyAlignment="1">
      <alignment horizontal="right" wrapText="1"/>
    </xf>
    <xf numFmtId="169" fontId="4" fillId="2" borderId="8" xfId="1" applyNumberFormat="1" applyFont="1" applyFill="1" applyBorder="1" applyAlignment="1">
      <alignment horizontal="right"/>
    </xf>
    <xf numFmtId="0" fontId="8" fillId="3" borderId="19" xfId="0" applyFont="1" applyFill="1" applyBorder="1" applyAlignment="1">
      <alignment vertical="center" wrapText="1"/>
    </xf>
    <xf numFmtId="0" fontId="5" fillId="3" borderId="17" xfId="0" applyFont="1" applyFill="1" applyBorder="1" applyAlignment="1">
      <alignment horizontal="right"/>
    </xf>
    <xf numFmtId="0" fontId="5" fillId="3" borderId="1" xfId="0" applyFont="1" applyFill="1" applyBorder="1" applyAlignment="1">
      <alignment horizontal="right"/>
    </xf>
    <xf numFmtId="0" fontId="4" fillId="3" borderId="1" xfId="0" applyFont="1" applyFill="1" applyBorder="1"/>
    <xf numFmtId="0" fontId="4" fillId="3" borderId="1" xfId="0" applyFont="1" applyFill="1" applyBorder="1" applyAlignment="1">
      <alignment horizontal="left"/>
    </xf>
    <xf numFmtId="170" fontId="5" fillId="3" borderId="1" xfId="0" applyNumberFormat="1" applyFont="1" applyFill="1" applyBorder="1"/>
    <xf numFmtId="170" fontId="5" fillId="3" borderId="1" xfId="1" applyNumberFormat="1" applyFont="1" applyFill="1" applyBorder="1" applyAlignment="1"/>
    <xf numFmtId="170" fontId="5" fillId="3" borderId="1" xfId="0" applyNumberFormat="1" applyFont="1" applyFill="1" applyBorder="1" applyAlignment="1">
      <alignment vertical="center" wrapText="1"/>
    </xf>
    <xf numFmtId="170" fontId="5" fillId="3" borderId="9" xfId="0" applyNumberFormat="1" applyFont="1" applyFill="1" applyBorder="1"/>
    <xf numFmtId="165" fontId="5" fillId="3" borderId="1" xfId="1" applyNumberFormat="1" applyFont="1" applyFill="1" applyBorder="1" applyAlignment="1">
      <alignment horizontal="center"/>
    </xf>
    <xf numFmtId="0" fontId="5" fillId="3" borderId="29" xfId="0" applyFont="1" applyFill="1" applyBorder="1" applyAlignment="1">
      <alignment horizontal="right"/>
    </xf>
    <xf numFmtId="0" fontId="5" fillId="3" borderId="24" xfId="0" applyFont="1" applyFill="1" applyBorder="1" applyAlignment="1">
      <alignment horizontal="right"/>
    </xf>
    <xf numFmtId="0" fontId="5" fillId="3" borderId="24" xfId="0" applyFont="1" applyFill="1" applyBorder="1" applyAlignment="1">
      <alignment horizontal="center" vertical="center" wrapText="1"/>
    </xf>
    <xf numFmtId="0" fontId="4" fillId="3" borderId="24" xfId="0" applyFont="1" applyFill="1" applyBorder="1"/>
    <xf numFmtId="165" fontId="5" fillId="3" borderId="24" xfId="1" applyNumberFormat="1" applyFont="1" applyFill="1" applyBorder="1" applyAlignment="1">
      <alignment horizontal="center"/>
    </xf>
    <xf numFmtId="0" fontId="4" fillId="3" borderId="24" xfId="0" applyFont="1" applyFill="1" applyBorder="1" applyAlignment="1">
      <alignment horizontal="left"/>
    </xf>
    <xf numFmtId="170" fontId="5" fillId="3" borderId="24" xfId="0" applyNumberFormat="1" applyFont="1" applyFill="1" applyBorder="1"/>
    <xf numFmtId="170" fontId="5" fillId="3" borderId="24" xfId="1" applyNumberFormat="1" applyFont="1" applyFill="1" applyBorder="1" applyAlignment="1"/>
    <xf numFmtId="0" fontId="5" fillId="0" borderId="19" xfId="0" applyFont="1" applyBorder="1" applyAlignment="1">
      <alignment horizontal="right"/>
    </xf>
    <xf numFmtId="0" fontId="5" fillId="0" borderId="8" xfId="0" applyFont="1" applyBorder="1" applyAlignment="1">
      <alignment horizontal="right"/>
    </xf>
    <xf numFmtId="0" fontId="5" fillId="2" borderId="8" xfId="0" applyFont="1" applyFill="1" applyBorder="1" applyAlignment="1">
      <alignment horizontal="left" vertical="center" wrapText="1"/>
    </xf>
    <xf numFmtId="0" fontId="4" fillId="0" borderId="8" xfId="0" applyFont="1" applyBorder="1"/>
    <xf numFmtId="165" fontId="4" fillId="2" borderId="8" xfId="1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left" vertical="center" wrapText="1"/>
    </xf>
    <xf numFmtId="167" fontId="4" fillId="2" borderId="8" xfId="1" applyNumberFormat="1" applyFont="1" applyFill="1" applyBorder="1" applyAlignment="1">
      <alignment horizontal="right" vertical="center" wrapText="1"/>
    </xf>
    <xf numFmtId="167" fontId="4" fillId="2" borderId="8" xfId="1" applyNumberFormat="1" applyFont="1" applyFill="1" applyBorder="1" applyAlignment="1">
      <alignment horizontal="center" vertical="center" wrapText="1"/>
    </xf>
    <xf numFmtId="166" fontId="4" fillId="2" borderId="8" xfId="0" applyNumberFormat="1" applyFont="1" applyFill="1" applyBorder="1" applyAlignment="1">
      <alignment horizontal="center"/>
    </xf>
    <xf numFmtId="168" fontId="4" fillId="2" borderId="8" xfId="1" applyNumberFormat="1" applyFont="1" applyFill="1" applyBorder="1" applyAlignment="1">
      <alignment vertical="center" wrapText="1"/>
    </xf>
    <xf numFmtId="167" fontId="4" fillId="2" borderId="8" xfId="1" applyNumberFormat="1" applyFont="1" applyFill="1" applyBorder="1" applyAlignment="1">
      <alignment horizontal="center"/>
    </xf>
    <xf numFmtId="168" fontId="4" fillId="2" borderId="25" xfId="0" applyNumberFormat="1" applyFont="1" applyFill="1" applyBorder="1" applyAlignment="1">
      <alignment horizontal="right"/>
    </xf>
    <xf numFmtId="0" fontId="5" fillId="3" borderId="28" xfId="0" applyFont="1" applyFill="1" applyBorder="1" applyAlignment="1">
      <alignment horizontal="right"/>
    </xf>
    <xf numFmtId="0" fontId="5" fillId="3" borderId="4" xfId="0" applyFont="1" applyFill="1" applyBorder="1" applyAlignment="1">
      <alignment horizontal="right"/>
    </xf>
    <xf numFmtId="0" fontId="4" fillId="3" borderId="4" xfId="0" applyFont="1" applyFill="1" applyBorder="1"/>
    <xf numFmtId="165" fontId="5" fillId="3" borderId="4" xfId="1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left"/>
    </xf>
    <xf numFmtId="170" fontId="5" fillId="3" borderId="4" xfId="0" applyNumberFormat="1" applyFont="1" applyFill="1" applyBorder="1"/>
    <xf numFmtId="170" fontId="5" fillId="3" borderId="4" xfId="1" applyNumberFormat="1" applyFont="1" applyFill="1" applyBorder="1" applyAlignment="1"/>
    <xf numFmtId="170" fontId="5" fillId="3" borderId="4" xfId="0" applyNumberFormat="1" applyFont="1" applyFill="1" applyBorder="1" applyAlignment="1">
      <alignment vertical="center" wrapText="1"/>
    </xf>
    <xf numFmtId="170" fontId="5" fillId="3" borderId="5" xfId="0" applyNumberFormat="1" applyFont="1" applyFill="1" applyBorder="1"/>
    <xf numFmtId="170" fontId="5" fillId="3" borderId="9" xfId="1" applyNumberFormat="1" applyFont="1" applyFill="1" applyBorder="1" applyAlignment="1"/>
    <xf numFmtId="170" fontId="5" fillId="3" borderId="12" xfId="1" applyNumberFormat="1" applyFont="1" applyFill="1" applyBorder="1" applyAlignment="1"/>
    <xf numFmtId="166" fontId="4" fillId="2" borderId="0" xfId="0" applyNumberFormat="1" applyFont="1" applyFill="1"/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6" fillId="2" borderId="0" xfId="0" applyFont="1" applyFill="1" applyAlignment="1">
      <alignment vertical="center" wrapText="1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15" fillId="0" borderId="0" xfId="0" applyFont="1"/>
    <xf numFmtId="0" fontId="9" fillId="0" borderId="0" xfId="0" applyFont="1" applyAlignment="1">
      <alignment vertical="center" wrapText="1"/>
    </xf>
    <xf numFmtId="169" fontId="8" fillId="0" borderId="1" xfId="0" applyNumberFormat="1" applyFont="1" applyBorder="1" applyAlignment="1">
      <alignment horizontal="center" wrapText="1"/>
    </xf>
    <xf numFmtId="166" fontId="12" fillId="0" borderId="0" xfId="0" applyNumberFormat="1" applyFont="1"/>
    <xf numFmtId="0" fontId="13" fillId="3" borderId="4" xfId="0" applyFont="1" applyFill="1" applyBorder="1" applyAlignment="1">
      <alignment horizontal="left"/>
    </xf>
    <xf numFmtId="169" fontId="6" fillId="3" borderId="24" xfId="1" applyNumberFormat="1" applyFont="1" applyFill="1" applyBorder="1" applyAlignment="1">
      <alignment horizontal="center" vertical="center"/>
    </xf>
    <xf numFmtId="170" fontId="15" fillId="0" borderId="0" xfId="0" applyNumberFormat="1" applyFont="1"/>
    <xf numFmtId="169" fontId="4" fillId="0" borderId="8" xfId="1" applyNumberFormat="1" applyFont="1" applyBorder="1" applyAlignment="1">
      <alignment horizontal="right"/>
    </xf>
    <xf numFmtId="169" fontId="4" fillId="0" borderId="8" xfId="0" applyNumberFormat="1" applyFont="1" applyBorder="1" applyAlignment="1">
      <alignment wrapText="1"/>
    </xf>
    <xf numFmtId="169" fontId="4" fillId="0" borderId="8" xfId="1" applyNumberFormat="1" applyFont="1" applyBorder="1" applyAlignment="1">
      <alignment horizontal="center"/>
    </xf>
    <xf numFmtId="169" fontId="4" fillId="0" borderId="25" xfId="0" applyNumberFormat="1" applyFont="1" applyBorder="1" applyAlignment="1">
      <alignment horizontal="right"/>
    </xf>
    <xf numFmtId="0" fontId="8" fillId="3" borderId="4" xfId="0" applyFont="1" applyFill="1" applyBorder="1" applyAlignment="1">
      <alignment horizontal="left" vertical="center"/>
    </xf>
    <xf numFmtId="169" fontId="6" fillId="3" borderId="4" xfId="0" applyNumberFormat="1" applyFont="1" applyFill="1" applyBorder="1" applyAlignment="1">
      <alignment horizontal="right" vertical="center"/>
    </xf>
    <xf numFmtId="169" fontId="6" fillId="3" borderId="4" xfId="1" applyNumberFormat="1" applyFont="1" applyFill="1" applyBorder="1" applyAlignment="1">
      <alignment horizontal="right" vertical="center"/>
    </xf>
    <xf numFmtId="169" fontId="6" fillId="3" borderId="4" xfId="1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169" fontId="6" fillId="3" borderId="1" xfId="0" applyNumberFormat="1" applyFont="1" applyFill="1" applyBorder="1" applyAlignment="1">
      <alignment horizontal="right" vertical="center"/>
    </xf>
    <xf numFmtId="169" fontId="6" fillId="3" borderId="1" xfId="1" applyNumberFormat="1" applyFont="1" applyFill="1" applyBorder="1" applyAlignment="1">
      <alignment horizontal="right" vertical="center"/>
    </xf>
    <xf numFmtId="169" fontId="6" fillId="3" borderId="1" xfId="1" applyNumberFormat="1" applyFont="1" applyFill="1" applyBorder="1" applyAlignment="1">
      <alignment horizontal="center" vertical="center"/>
    </xf>
    <xf numFmtId="169" fontId="6" fillId="3" borderId="9" xfId="0" applyNumberFormat="1" applyFont="1" applyFill="1" applyBorder="1" applyAlignment="1">
      <alignment horizontal="right" vertical="center"/>
    </xf>
    <xf numFmtId="165" fontId="6" fillId="3" borderId="24" xfId="1" applyNumberFormat="1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left" vertical="center"/>
    </xf>
    <xf numFmtId="169" fontId="6" fillId="3" borderId="24" xfId="0" applyNumberFormat="1" applyFont="1" applyFill="1" applyBorder="1" applyAlignment="1">
      <alignment horizontal="right" vertical="center"/>
    </xf>
    <xf numFmtId="169" fontId="6" fillId="3" borderId="24" xfId="1" applyNumberFormat="1" applyFont="1" applyFill="1" applyBorder="1" applyAlignment="1">
      <alignment horizontal="right" vertical="center"/>
    </xf>
    <xf numFmtId="169" fontId="6" fillId="3" borderId="12" xfId="0" applyNumberFormat="1" applyFont="1" applyFill="1" applyBorder="1" applyAlignment="1">
      <alignment horizontal="right" vertical="center"/>
    </xf>
    <xf numFmtId="169" fontId="6" fillId="3" borderId="24" xfId="1" applyNumberFormat="1" applyFont="1" applyFill="1" applyBorder="1" applyAlignment="1">
      <alignment vertical="center"/>
    </xf>
    <xf numFmtId="169" fontId="6" fillId="3" borderId="24" xfId="0" applyNumberFormat="1" applyFont="1" applyFill="1" applyBorder="1" applyAlignment="1">
      <alignment vertical="center" wrapText="1"/>
    </xf>
    <xf numFmtId="0" fontId="8" fillId="2" borderId="4" xfId="0" applyFont="1" applyFill="1" applyBorder="1"/>
    <xf numFmtId="166" fontId="15" fillId="0" borderId="0" xfId="0" applyNumberFormat="1" applyFont="1"/>
    <xf numFmtId="0" fontId="8" fillId="2" borderId="15" xfId="0" applyFont="1" applyFill="1" applyBorder="1"/>
    <xf numFmtId="0" fontId="8" fillId="2" borderId="1" xfId="0" applyFont="1" applyFill="1" applyBorder="1"/>
    <xf numFmtId="0" fontId="8" fillId="2" borderId="8" xfId="0" applyFont="1" applyFill="1" applyBorder="1"/>
    <xf numFmtId="0" fontId="5" fillId="2" borderId="0" xfId="0" applyFont="1" applyFill="1" applyAlignment="1">
      <alignment vertical="center" wrapText="1"/>
    </xf>
    <xf numFmtId="166" fontId="0" fillId="0" borderId="0" xfId="0" applyNumberFormat="1"/>
    <xf numFmtId="0" fontId="17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8" fillId="2" borderId="3" xfId="0" applyFont="1" applyFill="1" applyBorder="1"/>
    <xf numFmtId="168" fontId="8" fillId="0" borderId="0" xfId="0" applyNumberFormat="1" applyFont="1"/>
    <xf numFmtId="168" fontId="15" fillId="0" borderId="0" xfId="0" applyNumberFormat="1" applyFont="1"/>
    <xf numFmtId="0" fontId="8" fillId="2" borderId="15" xfId="0" applyFont="1" applyFill="1" applyBorder="1" applyAlignment="1">
      <alignment horizontal="center"/>
    </xf>
    <xf numFmtId="166" fontId="8" fillId="2" borderId="0" xfId="0" applyNumberFormat="1" applyFont="1" applyFill="1"/>
    <xf numFmtId="0" fontId="8" fillId="2" borderId="32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/>
    <xf numFmtId="0" fontId="8" fillId="3" borderId="4" xfId="0" applyFont="1" applyFill="1" applyBorder="1" applyAlignment="1">
      <alignment horizontal="center"/>
    </xf>
    <xf numFmtId="0" fontId="8" fillId="3" borderId="4" xfId="0" applyFont="1" applyFill="1" applyBorder="1"/>
    <xf numFmtId="3" fontId="8" fillId="2" borderId="0" xfId="0" applyNumberFormat="1" applyFont="1" applyFill="1"/>
    <xf numFmtId="0" fontId="5" fillId="3" borderId="1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169" fontId="4" fillId="2" borderId="9" xfId="0" applyNumberFormat="1" applyFont="1" applyFill="1" applyBorder="1" applyAlignment="1">
      <alignment horizontal="center"/>
    </xf>
    <xf numFmtId="169" fontId="8" fillId="0" borderId="1" xfId="0" applyNumberFormat="1" applyFont="1" applyBorder="1" applyAlignment="1">
      <alignment horizontal="center"/>
    </xf>
    <xf numFmtId="169" fontId="8" fillId="0" borderId="9" xfId="0" applyNumberFormat="1" applyFont="1" applyBorder="1" applyAlignment="1">
      <alignment horizontal="center"/>
    </xf>
    <xf numFmtId="169" fontId="8" fillId="2" borderId="1" xfId="0" applyNumberFormat="1" applyFont="1" applyFill="1" applyBorder="1" applyAlignment="1">
      <alignment horizontal="center"/>
    </xf>
    <xf numFmtId="169" fontId="4" fillId="2" borderId="1" xfId="0" applyNumberFormat="1" applyFont="1" applyFill="1" applyBorder="1" applyAlignment="1">
      <alignment horizontal="center" wrapText="1"/>
    </xf>
    <xf numFmtId="0" fontId="19" fillId="2" borderId="0" xfId="0" applyFont="1" applyFill="1" applyAlignment="1">
      <alignment horizontal="right"/>
    </xf>
    <xf numFmtId="0" fontId="11" fillId="2" borderId="0" xfId="0" applyFont="1" applyFill="1"/>
    <xf numFmtId="0" fontId="11" fillId="2" borderId="0" xfId="0" applyFont="1" applyFill="1" applyAlignment="1">
      <alignment horizontal="left" vertical="center" wrapText="1"/>
    </xf>
    <xf numFmtId="0" fontId="11" fillId="0" borderId="0" xfId="0" applyFont="1"/>
    <xf numFmtId="0" fontId="19" fillId="0" borderId="0" xfId="0" applyFont="1" applyAlignment="1">
      <alignment horizontal="right"/>
    </xf>
    <xf numFmtId="169" fontId="6" fillId="3" borderId="24" xfId="0" applyNumberFormat="1" applyFont="1" applyFill="1" applyBorder="1" applyAlignment="1">
      <alignment horizontal="right" vertical="center" wrapText="1"/>
    </xf>
    <xf numFmtId="0" fontId="4" fillId="2" borderId="0" xfId="0" applyFont="1" applyFill="1" applyAlignment="1">
      <alignment vertical="center" wrapText="1"/>
    </xf>
    <xf numFmtId="0" fontId="13" fillId="2" borderId="0" xfId="0" applyFont="1" applyFill="1"/>
    <xf numFmtId="168" fontId="4" fillId="2" borderId="0" xfId="1" applyNumberFormat="1" applyFont="1" applyFill="1" applyBorder="1" applyAlignment="1">
      <alignment horizontal="right"/>
    </xf>
    <xf numFmtId="0" fontId="19" fillId="2" borderId="0" xfId="0" applyFont="1" applyFill="1" applyAlignment="1">
      <alignment vertical="center" wrapText="1"/>
    </xf>
    <xf numFmtId="0" fontId="11" fillId="2" borderId="0" xfId="0" applyFont="1" applyFill="1" applyAlignment="1">
      <alignment vertical="center" wrapText="1"/>
    </xf>
    <xf numFmtId="165" fontId="11" fillId="2" borderId="0" xfId="1" applyNumberFormat="1" applyFont="1" applyFill="1" applyBorder="1" applyAlignment="1">
      <alignment horizontal="center"/>
    </xf>
    <xf numFmtId="0" fontId="11" fillId="2" borderId="0" xfId="0" applyFont="1" applyFill="1" applyAlignment="1">
      <alignment horizontal="left"/>
    </xf>
    <xf numFmtId="41" fontId="11" fillId="2" borderId="0" xfId="2" applyFont="1" applyFill="1" applyBorder="1" applyAlignment="1">
      <alignment horizontal="right"/>
    </xf>
    <xf numFmtId="168" fontId="11" fillId="2" borderId="0" xfId="1" applyNumberFormat="1" applyFont="1" applyFill="1" applyBorder="1" applyAlignment="1">
      <alignment horizontal="right"/>
    </xf>
    <xf numFmtId="0" fontId="20" fillId="2" borderId="0" xfId="0" applyFont="1" applyFill="1"/>
    <xf numFmtId="0" fontId="13" fillId="3" borderId="39" xfId="0" applyFont="1" applyFill="1" applyBorder="1" applyAlignment="1">
      <alignment horizontal="left"/>
    </xf>
    <xf numFmtId="0" fontId="4" fillId="3" borderId="40" xfId="0" applyFont="1" applyFill="1" applyBorder="1" applyAlignment="1">
      <alignment horizontal="left"/>
    </xf>
    <xf numFmtId="0" fontId="4" fillId="3" borderId="41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left"/>
    </xf>
    <xf numFmtId="0" fontId="6" fillId="3" borderId="11" xfId="0" applyFont="1" applyFill="1" applyBorder="1"/>
    <xf numFmtId="166" fontId="6" fillId="3" borderId="11" xfId="0" applyNumberFormat="1" applyFont="1" applyFill="1" applyBorder="1"/>
    <xf numFmtId="0" fontId="4" fillId="3" borderId="42" xfId="0" applyFont="1" applyFill="1" applyBorder="1" applyAlignment="1">
      <alignment horizontal="left"/>
    </xf>
    <xf numFmtId="0" fontId="5" fillId="3" borderId="24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/>
    </xf>
    <xf numFmtId="0" fontId="8" fillId="3" borderId="24" xfId="0" applyFont="1" applyFill="1" applyBorder="1"/>
    <xf numFmtId="166" fontId="8" fillId="3" borderId="24" xfId="0" applyNumberFormat="1" applyFont="1" applyFill="1" applyBorder="1"/>
    <xf numFmtId="0" fontId="5" fillId="2" borderId="20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165" fontId="8" fillId="2" borderId="1" xfId="1" applyNumberFormat="1" applyFont="1" applyFill="1" applyBorder="1" applyAlignment="1">
      <alignment horizontal="center"/>
    </xf>
    <xf numFmtId="166" fontId="6" fillId="3" borderId="26" xfId="0" applyNumberFormat="1" applyFont="1" applyFill="1" applyBorder="1"/>
    <xf numFmtId="169" fontId="6" fillId="3" borderId="38" xfId="0" applyNumberFormat="1" applyFont="1" applyFill="1" applyBorder="1" applyAlignment="1">
      <alignment horizontal="right" vertical="center"/>
    </xf>
    <xf numFmtId="169" fontId="5" fillId="3" borderId="24" xfId="0" applyNumberFormat="1" applyFont="1" applyFill="1" applyBorder="1" applyAlignment="1">
      <alignment horizontal="right" vertical="center"/>
    </xf>
    <xf numFmtId="169" fontId="5" fillId="3" borderId="24" xfId="1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left" wrapText="1"/>
    </xf>
    <xf numFmtId="166" fontId="8" fillId="2" borderId="1" xfId="0" applyNumberFormat="1" applyFont="1" applyFill="1" applyBorder="1"/>
    <xf numFmtId="0" fontId="8" fillId="2" borderId="1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6" fillId="2" borderId="22" xfId="0" applyFont="1" applyFill="1" applyBorder="1"/>
    <xf numFmtId="0" fontId="8" fillId="2" borderId="8" xfId="0" applyFont="1" applyFill="1" applyBorder="1" applyAlignment="1">
      <alignment horizontal="center"/>
    </xf>
    <xf numFmtId="0" fontId="8" fillId="2" borderId="43" xfId="0" applyFont="1" applyFill="1" applyBorder="1"/>
    <xf numFmtId="0" fontId="8" fillId="2" borderId="37" xfId="0" applyFont="1" applyFill="1" applyBorder="1" applyAlignment="1">
      <alignment horizontal="center"/>
    </xf>
    <xf numFmtId="0" fontId="8" fillId="2" borderId="7" xfId="0" applyFont="1" applyFill="1" applyBorder="1"/>
    <xf numFmtId="0" fontId="8" fillId="2" borderId="4" xfId="0" applyFont="1" applyFill="1" applyBorder="1" applyAlignment="1">
      <alignment horizontal="center"/>
    </xf>
    <xf numFmtId="0" fontId="8" fillId="2" borderId="1" xfId="0" quotePrefix="1" applyFont="1" applyFill="1" applyBorder="1" applyAlignment="1">
      <alignment horizontal="right"/>
    </xf>
    <xf numFmtId="0" fontId="8" fillId="2" borderId="11" xfId="0" applyFont="1" applyFill="1" applyBorder="1"/>
    <xf numFmtId="0" fontId="8" fillId="2" borderId="11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vertical="center"/>
    </xf>
    <xf numFmtId="0" fontId="8" fillId="2" borderId="15" xfId="0" applyFont="1" applyFill="1" applyBorder="1" applyAlignment="1">
      <alignment horizontal="left" vertical="center" wrapText="1"/>
    </xf>
    <xf numFmtId="0" fontId="8" fillId="2" borderId="15" xfId="0" applyFont="1" applyFill="1" applyBorder="1" applyAlignment="1">
      <alignment vertical="center"/>
    </xf>
    <xf numFmtId="0" fontId="8" fillId="2" borderId="22" xfId="0" applyFont="1" applyFill="1" applyBorder="1" applyAlignment="1">
      <alignment horizontal="center"/>
    </xf>
    <xf numFmtId="0" fontId="8" fillId="2" borderId="22" xfId="0" applyFont="1" applyFill="1" applyBorder="1"/>
    <xf numFmtId="0" fontId="8" fillId="2" borderId="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6" fillId="2" borderId="3" xfId="0" applyFont="1" applyFill="1" applyBorder="1" applyAlignment="1">
      <alignment horizontal="center"/>
    </xf>
    <xf numFmtId="0" fontId="6" fillId="2" borderId="32" xfId="0" applyFont="1" applyFill="1" applyBorder="1" applyAlignment="1">
      <alignment horizontal="center"/>
    </xf>
    <xf numFmtId="0" fontId="6" fillId="2" borderId="34" xfId="0" applyFont="1" applyFill="1" applyBorder="1" applyAlignment="1">
      <alignment horizontal="center"/>
    </xf>
    <xf numFmtId="0" fontId="6" fillId="2" borderId="34" xfId="0" applyFont="1" applyFill="1" applyBorder="1"/>
    <xf numFmtId="0" fontId="6" fillId="2" borderId="0" xfId="0" applyFont="1" applyFill="1" applyAlignment="1">
      <alignment horizontal="center"/>
    </xf>
    <xf numFmtId="0" fontId="6" fillId="2" borderId="0" xfId="0" applyFont="1" applyFill="1"/>
    <xf numFmtId="0" fontId="6" fillId="2" borderId="35" xfId="0" applyFont="1" applyFill="1" applyBorder="1" applyAlignment="1">
      <alignment horizontal="center"/>
    </xf>
    <xf numFmtId="0" fontId="6" fillId="2" borderId="35" xfId="0" applyFont="1" applyFill="1" applyBorder="1"/>
    <xf numFmtId="0" fontId="8" fillId="2" borderId="7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left"/>
    </xf>
    <xf numFmtId="0" fontId="6" fillId="2" borderId="14" xfId="0" applyFont="1" applyFill="1" applyBorder="1" applyAlignment="1">
      <alignment horizontal="left"/>
    </xf>
    <xf numFmtId="0" fontId="6" fillId="2" borderId="19" xfId="0" applyFont="1" applyFill="1" applyBorder="1" applyAlignment="1">
      <alignment horizontal="left"/>
    </xf>
    <xf numFmtId="0" fontId="6" fillId="2" borderId="18" xfId="0" applyFont="1" applyFill="1" applyBorder="1" applyAlignment="1">
      <alignment horizontal="left"/>
    </xf>
    <xf numFmtId="0" fontId="6" fillId="2" borderId="20" xfId="0" applyFont="1" applyFill="1" applyBorder="1" applyAlignment="1">
      <alignment horizontal="left"/>
    </xf>
    <xf numFmtId="0" fontId="6" fillId="2" borderId="21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6" fillId="2" borderId="37" xfId="0" applyFont="1" applyFill="1" applyBorder="1" applyAlignment="1">
      <alignment horizontal="left"/>
    </xf>
    <xf numFmtId="0" fontId="6" fillId="2" borderId="30" xfId="0" applyFont="1" applyFill="1" applyBorder="1" applyAlignment="1">
      <alignment horizontal="left"/>
    </xf>
    <xf numFmtId="0" fontId="6" fillId="2" borderId="17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/>
    </xf>
    <xf numFmtId="0" fontId="6" fillId="2" borderId="34" xfId="0" applyFont="1" applyFill="1" applyBorder="1" applyAlignment="1">
      <alignment horizontal="left"/>
    </xf>
    <xf numFmtId="0" fontId="6" fillId="2" borderId="0" xfId="0" applyFont="1" applyFill="1" applyAlignment="1">
      <alignment horizontal="left"/>
    </xf>
    <xf numFmtId="0" fontId="6" fillId="2" borderId="35" xfId="0" applyFont="1" applyFill="1" applyBorder="1" applyAlignment="1">
      <alignment horizontal="left"/>
    </xf>
    <xf numFmtId="0" fontId="6" fillId="2" borderId="28" xfId="0" applyFont="1" applyFill="1" applyBorder="1" applyAlignment="1">
      <alignment horizontal="left"/>
    </xf>
    <xf numFmtId="0" fontId="6" fillId="2" borderId="31" xfId="0" applyFont="1" applyFill="1" applyBorder="1" applyAlignment="1">
      <alignment horizontal="left"/>
    </xf>
    <xf numFmtId="0" fontId="6" fillId="2" borderId="32" xfId="0" applyFont="1" applyFill="1" applyBorder="1" applyAlignment="1">
      <alignment horizontal="left"/>
    </xf>
    <xf numFmtId="0" fontId="6" fillId="2" borderId="15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0" fontId="8" fillId="0" borderId="1" xfId="0" applyFont="1" applyBorder="1" applyAlignment="1">
      <alignment horizontal="right" vertical="center" wrapText="1"/>
    </xf>
    <xf numFmtId="0" fontId="8" fillId="2" borderId="15" xfId="0" applyFont="1" applyFill="1" applyBorder="1" applyAlignment="1">
      <alignment horizontal="left"/>
    </xf>
    <xf numFmtId="166" fontId="4" fillId="3" borderId="4" xfId="0" applyNumberFormat="1" applyFont="1" applyFill="1" applyBorder="1"/>
    <xf numFmtId="166" fontId="4" fillId="3" borderId="5" xfId="0" applyNumberFormat="1" applyFont="1" applyFill="1" applyBorder="1"/>
    <xf numFmtId="166" fontId="4" fillId="3" borderId="1" xfId="0" applyNumberFormat="1" applyFont="1" applyFill="1" applyBorder="1"/>
    <xf numFmtId="166" fontId="8" fillId="2" borderId="15" xfId="0" applyNumberFormat="1" applyFont="1" applyFill="1" applyBorder="1"/>
    <xf numFmtId="166" fontId="8" fillId="2" borderId="16" xfId="0" applyNumberFormat="1" applyFont="1" applyFill="1" applyBorder="1"/>
    <xf numFmtId="166" fontId="8" fillId="2" borderId="9" xfId="0" applyNumberFormat="1" applyFont="1" applyFill="1" applyBorder="1"/>
    <xf numFmtId="166" fontId="8" fillId="2" borderId="8" xfId="0" applyNumberFormat="1" applyFont="1" applyFill="1" applyBorder="1"/>
    <xf numFmtId="166" fontId="6" fillId="2" borderId="1" xfId="0" applyNumberFormat="1" applyFont="1" applyFill="1" applyBorder="1"/>
    <xf numFmtId="166" fontId="6" fillId="2" borderId="8" xfId="0" applyNumberFormat="1" applyFont="1" applyFill="1" applyBorder="1"/>
    <xf numFmtId="166" fontId="8" fillId="2" borderId="25" xfId="0" applyNumberFormat="1" applyFont="1" applyFill="1" applyBorder="1"/>
    <xf numFmtId="166" fontId="6" fillId="2" borderId="34" xfId="0" applyNumberFormat="1" applyFont="1" applyFill="1" applyBorder="1"/>
    <xf numFmtId="166" fontId="8" fillId="2" borderId="34" xfId="0" applyNumberFormat="1" applyFont="1" applyFill="1" applyBorder="1"/>
    <xf numFmtId="166" fontId="6" fillId="2" borderId="0" xfId="0" applyNumberFormat="1" applyFont="1" applyFill="1"/>
    <xf numFmtId="166" fontId="6" fillId="2" borderId="35" xfId="0" applyNumberFormat="1" applyFont="1" applyFill="1" applyBorder="1"/>
    <xf numFmtId="166" fontId="8" fillId="2" borderId="4" xfId="0" applyNumberFormat="1" applyFont="1" applyFill="1" applyBorder="1" applyAlignment="1">
      <alignment vertical="center"/>
    </xf>
    <xf numFmtId="166" fontId="8" fillId="2" borderId="4" xfId="0" applyNumberFormat="1" applyFont="1" applyFill="1" applyBorder="1" applyAlignment="1">
      <alignment horizontal="right" vertical="center"/>
    </xf>
    <xf numFmtId="166" fontId="8" fillId="2" borderId="3" xfId="0" applyNumberFormat="1" applyFont="1" applyFill="1" applyBorder="1" applyAlignment="1">
      <alignment vertical="center"/>
    </xf>
    <xf numFmtId="166" fontId="8" fillId="2" borderId="5" xfId="0" applyNumberFormat="1" applyFont="1" applyFill="1" applyBorder="1" applyAlignment="1">
      <alignment vertical="center"/>
    </xf>
    <xf numFmtId="166" fontId="8" fillId="2" borderId="1" xfId="0" applyNumberFormat="1" applyFont="1" applyFill="1" applyBorder="1" applyAlignment="1">
      <alignment vertical="center"/>
    </xf>
    <xf numFmtId="166" fontId="8" fillId="2" borderId="9" xfId="0" applyNumberFormat="1" applyFont="1" applyFill="1" applyBorder="1" applyAlignment="1">
      <alignment vertical="center"/>
    </xf>
    <xf numFmtId="166" fontId="8" fillId="2" borderId="1" xfId="0" applyNumberFormat="1" applyFont="1" applyFill="1" applyBorder="1" applyAlignment="1">
      <alignment horizontal="right" vertical="center"/>
    </xf>
    <xf numFmtId="166" fontId="8" fillId="2" borderId="7" xfId="0" applyNumberFormat="1" applyFont="1" applyFill="1" applyBorder="1" applyAlignment="1">
      <alignment vertical="center"/>
    </xf>
    <xf numFmtId="0" fontId="8" fillId="2" borderId="15" xfId="0" applyFont="1" applyFill="1" applyBorder="1" applyAlignment="1">
      <alignment horizontal="right"/>
    </xf>
    <xf numFmtId="0" fontId="21" fillId="2" borderId="15" xfId="0" applyFont="1" applyFill="1" applyBorder="1"/>
    <xf numFmtId="166" fontId="8" fillId="2" borderId="4" xfId="0" applyNumberFormat="1" applyFont="1" applyFill="1" applyBorder="1"/>
    <xf numFmtId="166" fontId="8" fillId="2" borderId="3" xfId="0" applyNumberFormat="1" applyFont="1" applyFill="1" applyBorder="1"/>
    <xf numFmtId="166" fontId="8" fillId="2" borderId="5" xfId="0" applyNumberFormat="1" applyFont="1" applyFill="1" applyBorder="1"/>
    <xf numFmtId="166" fontId="8" fillId="2" borderId="11" xfId="0" applyNumberFormat="1" applyFont="1" applyFill="1" applyBorder="1"/>
    <xf numFmtId="166" fontId="8" fillId="2" borderId="26" xfId="0" applyNumberFormat="1" applyFont="1" applyFill="1" applyBorder="1"/>
    <xf numFmtId="166" fontId="8" fillId="2" borderId="15" xfId="0" applyNumberFormat="1" applyFont="1" applyFill="1" applyBorder="1" applyAlignment="1">
      <alignment horizontal="right"/>
    </xf>
    <xf numFmtId="166" fontId="8" fillId="2" borderId="16" xfId="0" applyNumberFormat="1" applyFont="1" applyFill="1" applyBorder="1" applyAlignment="1">
      <alignment horizontal="right"/>
    </xf>
    <xf numFmtId="166" fontId="6" fillId="2" borderId="22" xfId="0" applyNumberFormat="1" applyFont="1" applyFill="1" applyBorder="1"/>
    <xf numFmtId="166" fontId="6" fillId="2" borderId="23" xfId="0" applyNumberFormat="1" applyFont="1" applyFill="1" applyBorder="1"/>
    <xf numFmtId="166" fontId="8" fillId="2" borderId="22" xfId="0" applyNumberFormat="1" applyFont="1" applyFill="1" applyBorder="1"/>
    <xf numFmtId="166" fontId="6" fillId="2" borderId="3" xfId="0" applyNumberFormat="1" applyFont="1" applyFill="1" applyBorder="1"/>
    <xf numFmtId="166" fontId="6" fillId="2" borderId="38" xfId="0" applyNumberFormat="1" applyFont="1" applyFill="1" applyBorder="1"/>
    <xf numFmtId="166" fontId="8" fillId="2" borderId="23" xfId="0" applyNumberFormat="1" applyFont="1" applyFill="1" applyBorder="1"/>
    <xf numFmtId="0" fontId="8" fillId="3" borderId="30" xfId="0" applyFont="1" applyFill="1" applyBorder="1" applyAlignment="1">
      <alignment vertical="center" wrapText="1"/>
    </xf>
    <xf numFmtId="0" fontId="6" fillId="3" borderId="8" xfId="0" applyFont="1" applyFill="1" applyBorder="1" applyAlignment="1">
      <alignment horizontal="center" vertical="center" wrapText="1"/>
    </xf>
    <xf numFmtId="165" fontId="8" fillId="0" borderId="1" xfId="1" applyNumberFormat="1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left" vertical="center"/>
    </xf>
    <xf numFmtId="169" fontId="4" fillId="2" borderId="1" xfId="0" applyNumberFormat="1" applyFont="1" applyFill="1" applyBorder="1" applyAlignment="1">
      <alignment horizontal="right" vertical="center"/>
    </xf>
    <xf numFmtId="169" fontId="4" fillId="2" borderId="1" xfId="1" applyNumberFormat="1" applyFont="1" applyFill="1" applyBorder="1" applyAlignment="1">
      <alignment horizontal="right" vertical="center"/>
    </xf>
    <xf numFmtId="169" fontId="8" fillId="0" borderId="1" xfId="1" applyNumberFormat="1" applyFont="1" applyBorder="1" applyAlignment="1">
      <alignment horizontal="right" vertical="center"/>
    </xf>
    <xf numFmtId="169" fontId="8" fillId="0" borderId="1" xfId="0" applyNumberFormat="1" applyFont="1" applyBorder="1" applyAlignment="1">
      <alignment horizontal="right" vertical="center" wrapText="1"/>
    </xf>
    <xf numFmtId="169" fontId="8" fillId="0" borderId="1" xfId="1" applyNumberFormat="1" applyFont="1" applyBorder="1" applyAlignment="1">
      <alignment horizontal="center" vertical="center"/>
    </xf>
    <xf numFmtId="169" fontId="8" fillId="2" borderId="9" xfId="0" applyNumberFormat="1" applyFont="1" applyFill="1" applyBorder="1" applyAlignment="1">
      <alignment horizontal="right" vertical="center"/>
    </xf>
    <xf numFmtId="171" fontId="15" fillId="0" borderId="0" xfId="0" applyNumberFormat="1" applyFont="1"/>
    <xf numFmtId="3" fontId="16" fillId="0" borderId="0" xfId="0" applyNumberFormat="1" applyFont="1"/>
    <xf numFmtId="3" fontId="15" fillId="0" borderId="0" xfId="0" applyNumberFormat="1" applyFont="1"/>
    <xf numFmtId="0" fontId="8" fillId="2" borderId="7" xfId="0" quotePrefix="1" applyFont="1" applyFill="1" applyBorder="1" applyAlignment="1">
      <alignment horizontal="right"/>
    </xf>
    <xf numFmtId="166" fontId="8" fillId="2" borderId="8" xfId="2" applyNumberFormat="1" applyFont="1" applyFill="1" applyBorder="1"/>
    <xf numFmtId="3" fontId="4" fillId="0" borderId="0" xfId="0" applyNumberFormat="1" applyFont="1" applyAlignment="1">
      <alignment horizontal="right"/>
    </xf>
    <xf numFmtId="166" fontId="8" fillId="2" borderId="0" xfId="2" applyNumberFormat="1" applyFont="1" applyFill="1" applyBorder="1"/>
    <xf numFmtId="168" fontId="4" fillId="2" borderId="1" xfId="0" applyNumberFormat="1" applyFont="1" applyFill="1" applyBorder="1" applyAlignment="1">
      <alignment horizontal="right" wrapText="1"/>
    </xf>
    <xf numFmtId="41" fontId="4" fillId="2" borderId="1" xfId="2" applyFont="1" applyFill="1" applyBorder="1" applyAlignment="1">
      <alignment horizontal="right" wrapText="1"/>
    </xf>
    <xf numFmtId="172" fontId="4" fillId="2" borderId="1" xfId="2" applyNumberFormat="1" applyFont="1" applyFill="1" applyBorder="1" applyAlignment="1">
      <alignment horizontal="right"/>
    </xf>
    <xf numFmtId="169" fontId="5" fillId="3" borderId="1" xfId="1" applyNumberFormat="1" applyFont="1" applyFill="1" applyBorder="1" applyAlignment="1"/>
    <xf numFmtId="0" fontId="8" fillId="2" borderId="18" xfId="0" applyFont="1" applyFill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right" wrapText="1"/>
    </xf>
    <xf numFmtId="169" fontId="5" fillId="3" borderId="1" xfId="0" applyNumberFormat="1" applyFont="1" applyFill="1" applyBorder="1"/>
    <xf numFmtId="0" fontId="11" fillId="2" borderId="0" xfId="0" applyFont="1" applyFill="1" applyAlignment="1">
      <alignment horizontal="center"/>
    </xf>
    <xf numFmtId="166" fontId="11" fillId="2" borderId="0" xfId="0" applyNumberFormat="1" applyFont="1" applyFill="1"/>
    <xf numFmtId="0" fontId="12" fillId="0" borderId="0" xfId="0" applyFont="1" applyAlignment="1">
      <alignment horizontal="center" vertical="center"/>
    </xf>
    <xf numFmtId="166" fontId="12" fillId="0" borderId="0" xfId="0" applyNumberFormat="1" applyFont="1" applyAlignment="1">
      <alignment vertical="center"/>
    </xf>
    <xf numFmtId="166" fontId="8" fillId="2" borderId="7" xfId="0" applyNumberFormat="1" applyFont="1" applyFill="1" applyBorder="1"/>
    <xf numFmtId="166" fontId="8" fillId="2" borderId="44" xfId="0" applyNumberFormat="1" applyFont="1" applyFill="1" applyBorder="1"/>
    <xf numFmtId="168" fontId="0" fillId="0" borderId="0" xfId="0" applyNumberFormat="1"/>
    <xf numFmtId="1" fontId="0" fillId="0" borderId="0" xfId="0" applyNumberFormat="1"/>
    <xf numFmtId="3" fontId="0" fillId="0" borderId="0" xfId="0" applyNumberFormat="1"/>
    <xf numFmtId="166" fontId="15" fillId="2" borderId="0" xfId="0" applyNumberFormat="1" applyFont="1" applyFill="1"/>
    <xf numFmtId="0" fontId="15" fillId="2" borderId="0" xfId="0" applyFont="1" applyFill="1"/>
    <xf numFmtId="0" fontId="5" fillId="0" borderId="0" xfId="0" applyFont="1" applyAlignment="1">
      <alignment horizontal="center" vertical="center"/>
    </xf>
    <xf numFmtId="169" fontId="4" fillId="2" borderId="0" xfId="1" applyNumberFormat="1" applyFont="1" applyFill="1" applyBorder="1" applyAlignment="1">
      <alignment horizontal="center" vertical="center"/>
    </xf>
    <xf numFmtId="0" fontId="19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14" fillId="0" borderId="2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4" fillId="0" borderId="25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169" fontId="11" fillId="2" borderId="0" xfId="1" applyNumberFormat="1" applyFont="1" applyFill="1" applyBorder="1" applyAlignment="1">
      <alignment horizontal="center" vertical="center" wrapText="1"/>
    </xf>
    <xf numFmtId="169" fontId="4" fillId="2" borderId="0" xfId="1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169" fontId="5" fillId="2" borderId="0" xfId="1" applyNumberFormat="1" applyFont="1" applyFill="1" applyBorder="1" applyAlignment="1">
      <alignment horizontal="center" vertical="center"/>
    </xf>
    <xf numFmtId="165" fontId="4" fillId="2" borderId="0" xfId="0" applyNumberFormat="1" applyFont="1" applyFill="1" applyAlignment="1">
      <alignment horizontal="center"/>
    </xf>
    <xf numFmtId="0" fontId="19" fillId="2" borderId="0" xfId="0" applyFont="1" applyFill="1" applyAlignment="1">
      <alignment horizontal="center"/>
    </xf>
    <xf numFmtId="0" fontId="2" fillId="0" borderId="0" xfId="0" applyFont="1" applyAlignment="1">
      <alignment horizontal="center" vertical="center" wrapText="1"/>
    </xf>
    <xf numFmtId="165" fontId="2" fillId="0" borderId="0" xfId="0" applyNumberFormat="1" applyFont="1" applyAlignment="1">
      <alignment horizontal="center"/>
    </xf>
    <xf numFmtId="165" fontId="7" fillId="0" borderId="0" xfId="0" applyNumberFormat="1" applyFont="1" applyAlignment="1">
      <alignment horizontal="center"/>
    </xf>
    <xf numFmtId="169" fontId="2" fillId="0" borderId="0" xfId="1" applyNumberFormat="1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4" fillId="2" borderId="8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169" fontId="8" fillId="2" borderId="0" xfId="1" applyNumberFormat="1" applyFont="1" applyFill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 wrapText="1"/>
    </xf>
    <xf numFmtId="0" fontId="14" fillId="2" borderId="26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22" fillId="0" borderId="0" xfId="0" applyFont="1" applyAlignment="1">
      <alignment horizontal="center" vertical="center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72537-DB7C-4517-B77F-2679CFA1AE1B}">
  <sheetPr>
    <tabColor rgb="FFFF0000"/>
  </sheetPr>
  <dimension ref="A1:AA471"/>
  <sheetViews>
    <sheetView topLeftCell="A7" zoomScale="80" zoomScaleNormal="80" workbookViewId="0">
      <selection activeCell="Q24" sqref="Q24"/>
    </sheetView>
  </sheetViews>
  <sheetFormatPr defaultRowHeight="15" x14ac:dyDescent="0.25"/>
  <cols>
    <col min="1" max="1" width="4.42578125" customWidth="1"/>
    <col min="2" max="2" width="11.28515625" customWidth="1"/>
    <col min="3" max="3" width="15.5703125" customWidth="1"/>
    <col min="4" max="4" width="20.140625" customWidth="1"/>
    <col min="5" max="5" width="18.28515625" customWidth="1"/>
    <col min="6" max="6" width="15.7109375" customWidth="1"/>
    <col min="7" max="7" width="9.7109375" customWidth="1"/>
    <col min="8" max="8" width="15.28515625" customWidth="1"/>
    <col min="9" max="9" width="10.42578125" customWidth="1"/>
    <col min="10" max="10" width="11.28515625" customWidth="1"/>
    <col min="11" max="11" width="12.42578125" customWidth="1"/>
    <col min="12" max="12" width="16.28515625" customWidth="1"/>
    <col min="13" max="13" width="13.140625" customWidth="1"/>
    <col min="14" max="14" width="8.85546875" customWidth="1"/>
    <col min="15" max="15" width="9.5703125" customWidth="1"/>
    <col min="16" max="16" width="18.85546875" customWidth="1"/>
    <col min="17" max="17" width="13.42578125" customWidth="1"/>
  </cols>
  <sheetData>
    <row r="1" spans="1:27" ht="23.1" customHeight="1" x14ac:dyDescent="0.25"/>
    <row r="2" spans="1:27" ht="23.1" customHeight="1" x14ac:dyDescent="0.25">
      <c r="A2" s="399" t="s">
        <v>192</v>
      </c>
      <c r="B2" s="399"/>
      <c r="C2" s="399"/>
      <c r="D2" s="399"/>
      <c r="E2" s="399"/>
      <c r="F2" s="399"/>
      <c r="G2" s="399"/>
      <c r="H2" s="399"/>
      <c r="I2" s="399"/>
      <c r="J2" s="399"/>
      <c r="K2" s="399"/>
      <c r="L2" s="399"/>
      <c r="M2" s="399"/>
      <c r="N2" s="399"/>
      <c r="O2" s="399"/>
      <c r="P2" s="399"/>
      <c r="Q2" s="399"/>
      <c r="R2" s="33"/>
      <c r="S2" s="33"/>
      <c r="T2" s="33"/>
      <c r="U2" s="33"/>
      <c r="V2" s="33"/>
      <c r="W2" s="33"/>
      <c r="X2" s="33"/>
      <c r="Y2" s="33"/>
      <c r="Z2" s="33"/>
      <c r="AA2" s="33"/>
    </row>
    <row r="3" spans="1:27" ht="23.1" customHeight="1" x14ac:dyDescent="0.25">
      <c r="A3" s="404"/>
      <c r="B3" s="404"/>
      <c r="C3" s="404"/>
      <c r="D3" s="404"/>
      <c r="E3" s="404"/>
      <c r="F3" s="404"/>
      <c r="G3" s="404"/>
      <c r="H3" s="404"/>
      <c r="I3" s="404"/>
      <c r="J3" s="404"/>
      <c r="K3" s="404"/>
      <c r="L3" s="404"/>
      <c r="M3" s="404"/>
      <c r="N3" s="404"/>
      <c r="O3" s="404"/>
      <c r="P3" s="404"/>
      <c r="Q3" s="404"/>
      <c r="R3" s="33"/>
      <c r="S3" s="33"/>
      <c r="T3" s="33"/>
      <c r="U3" s="33"/>
      <c r="V3" s="33"/>
      <c r="W3" s="33"/>
      <c r="X3" s="33"/>
      <c r="Y3" s="33"/>
      <c r="Z3" s="33"/>
      <c r="AA3" s="33"/>
    </row>
    <row r="4" spans="1:27" ht="23.1" customHeight="1" x14ac:dyDescent="0.25">
      <c r="A4" s="2" t="str">
        <f>PADI!A4</f>
        <v>Periode    :   Minggu  ke  4 Agustus   2024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33"/>
      <c r="S4" s="33"/>
      <c r="T4" s="33"/>
      <c r="U4" s="33"/>
      <c r="V4" s="33"/>
      <c r="W4" s="33"/>
      <c r="X4" s="33"/>
      <c r="Y4" s="33"/>
      <c r="Z4" s="33"/>
      <c r="AA4" s="33"/>
    </row>
    <row r="5" spans="1:27" ht="23.1" customHeight="1" x14ac:dyDescent="0.25">
      <c r="A5" s="2" t="s">
        <v>94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33"/>
      <c r="S5" s="33"/>
      <c r="T5" s="33"/>
      <c r="U5" s="33"/>
      <c r="V5" s="33"/>
      <c r="W5" s="33"/>
      <c r="X5" s="33"/>
      <c r="Y5" s="33"/>
      <c r="Z5" s="33"/>
      <c r="AA5" s="33"/>
    </row>
    <row r="6" spans="1:27" ht="23.1" customHeight="1" thickBot="1" x14ac:dyDescent="0.3">
      <c r="A6" s="405"/>
      <c r="B6" s="405"/>
      <c r="C6" s="405"/>
      <c r="D6" s="405"/>
      <c r="E6" s="405"/>
      <c r="F6" s="405"/>
      <c r="G6" s="405"/>
      <c r="H6" s="405"/>
      <c r="I6" s="15"/>
      <c r="J6" s="15"/>
      <c r="K6" s="15"/>
      <c r="L6" s="15"/>
      <c r="M6" s="15"/>
      <c r="N6" s="15"/>
      <c r="O6" s="15"/>
      <c r="P6" s="15"/>
      <c r="Q6" s="15"/>
      <c r="R6" s="33"/>
      <c r="S6" s="33"/>
      <c r="T6" s="33"/>
      <c r="U6" s="33"/>
      <c r="V6" s="33"/>
      <c r="W6" s="33"/>
      <c r="X6" s="33"/>
      <c r="Y6" s="33"/>
      <c r="Z6" s="33"/>
      <c r="AA6" s="33"/>
    </row>
    <row r="7" spans="1:27" ht="15" customHeight="1" x14ac:dyDescent="0.25">
      <c r="A7" s="406" t="s">
        <v>25</v>
      </c>
      <c r="B7" s="409" t="s">
        <v>26</v>
      </c>
      <c r="C7" s="409" t="s">
        <v>27</v>
      </c>
      <c r="D7" s="412" t="s">
        <v>28</v>
      </c>
      <c r="E7" s="412" t="s">
        <v>29</v>
      </c>
      <c r="F7" s="412" t="s">
        <v>130</v>
      </c>
      <c r="G7" s="409" t="s">
        <v>30</v>
      </c>
      <c r="H7" s="412" t="s">
        <v>31</v>
      </c>
      <c r="I7" s="409" t="s">
        <v>32</v>
      </c>
      <c r="J7" s="415" t="s">
        <v>0</v>
      </c>
      <c r="K7" s="415"/>
      <c r="L7" s="415"/>
      <c r="M7" s="415" t="s">
        <v>1</v>
      </c>
      <c r="N7" s="415"/>
      <c r="O7" s="415"/>
      <c r="P7" s="415"/>
      <c r="Q7" s="45"/>
      <c r="R7" s="33"/>
      <c r="S7" s="33"/>
      <c r="T7" s="33"/>
      <c r="U7" s="33"/>
      <c r="V7" s="33"/>
      <c r="W7" s="33"/>
      <c r="X7" s="33"/>
      <c r="Y7" s="33"/>
      <c r="Z7" s="33"/>
      <c r="AA7" s="33"/>
    </row>
    <row r="8" spans="1:27" ht="15" customHeight="1" x14ac:dyDescent="0.25">
      <c r="A8" s="407"/>
      <c r="B8" s="410"/>
      <c r="C8" s="410"/>
      <c r="D8" s="413"/>
      <c r="E8" s="413"/>
      <c r="F8" s="413"/>
      <c r="G8" s="410"/>
      <c r="H8" s="413"/>
      <c r="I8" s="410"/>
      <c r="J8" s="416" t="s">
        <v>33</v>
      </c>
      <c r="K8" s="416" t="s">
        <v>34</v>
      </c>
      <c r="L8" s="416" t="s">
        <v>126</v>
      </c>
      <c r="M8" s="416" t="s">
        <v>125</v>
      </c>
      <c r="N8" s="417" t="s">
        <v>2</v>
      </c>
      <c r="O8" s="418"/>
      <c r="P8" s="416" t="s">
        <v>93</v>
      </c>
      <c r="Q8" s="419" t="s">
        <v>121</v>
      </c>
      <c r="R8" s="33"/>
      <c r="S8" s="33"/>
      <c r="T8" s="33"/>
      <c r="U8" s="33"/>
      <c r="V8" s="33"/>
      <c r="W8" s="33"/>
      <c r="X8" s="33"/>
      <c r="Y8" s="33"/>
      <c r="Z8" s="33"/>
      <c r="AA8" s="33"/>
    </row>
    <row r="9" spans="1:27" ht="68.25" customHeight="1" thickBot="1" x14ac:dyDescent="0.3">
      <c r="A9" s="408"/>
      <c r="B9" s="411"/>
      <c r="C9" s="411"/>
      <c r="D9" s="414"/>
      <c r="E9" s="414"/>
      <c r="F9" s="414"/>
      <c r="G9" s="411"/>
      <c r="H9" s="414"/>
      <c r="I9" s="411"/>
      <c r="J9" s="411"/>
      <c r="K9" s="411"/>
      <c r="L9" s="411"/>
      <c r="M9" s="411"/>
      <c r="N9" s="73" t="s">
        <v>124</v>
      </c>
      <c r="O9" s="73" t="s">
        <v>123</v>
      </c>
      <c r="P9" s="411"/>
      <c r="Q9" s="420"/>
      <c r="R9" s="33"/>
      <c r="S9" s="33"/>
      <c r="T9" s="33"/>
      <c r="U9" s="33"/>
      <c r="V9" s="33"/>
      <c r="W9" s="33"/>
      <c r="X9" s="33"/>
      <c r="Y9" s="33"/>
      <c r="Z9" s="33"/>
      <c r="AA9" s="33"/>
    </row>
    <row r="10" spans="1:27" ht="23.1" customHeight="1" x14ac:dyDescent="0.25">
      <c r="A10" s="46">
        <v>1</v>
      </c>
      <c r="B10" s="47">
        <v>2</v>
      </c>
      <c r="C10" s="48">
        <v>3</v>
      </c>
      <c r="D10" s="48">
        <v>4</v>
      </c>
      <c r="E10" s="48">
        <v>5</v>
      </c>
      <c r="F10" s="48">
        <v>6</v>
      </c>
      <c r="G10" s="48">
        <v>7</v>
      </c>
      <c r="H10" s="48">
        <v>8</v>
      </c>
      <c r="I10" s="48">
        <v>9</v>
      </c>
      <c r="J10" s="48">
        <v>10</v>
      </c>
      <c r="K10" s="48">
        <v>11</v>
      </c>
      <c r="L10" s="48" t="s">
        <v>127</v>
      </c>
      <c r="M10" s="48">
        <v>13</v>
      </c>
      <c r="N10" s="48">
        <v>14</v>
      </c>
      <c r="O10" s="48">
        <v>15</v>
      </c>
      <c r="P10" s="48" t="s">
        <v>128</v>
      </c>
      <c r="Q10" s="49" t="s">
        <v>129</v>
      </c>
      <c r="R10" s="33"/>
      <c r="S10" s="33"/>
      <c r="T10" s="33"/>
      <c r="U10" s="33"/>
      <c r="V10" s="33"/>
      <c r="W10" s="33"/>
      <c r="X10" s="33"/>
      <c r="Y10" s="33"/>
      <c r="Z10" s="33"/>
      <c r="AA10" s="33"/>
    </row>
    <row r="11" spans="1:27" ht="23.1" customHeight="1" x14ac:dyDescent="0.25">
      <c r="A11" s="63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64"/>
      <c r="R11" s="183"/>
      <c r="S11" s="33"/>
      <c r="T11" s="33"/>
      <c r="U11" s="33"/>
      <c r="V11" s="33"/>
      <c r="W11" s="33"/>
      <c r="X11" s="33"/>
      <c r="Y11" s="33"/>
      <c r="Z11" s="33"/>
      <c r="AA11" s="33"/>
    </row>
    <row r="12" spans="1:27" ht="23.1" customHeight="1" x14ac:dyDescent="0.25">
      <c r="A12" s="60">
        <v>1</v>
      </c>
      <c r="B12" s="56" t="s">
        <v>37</v>
      </c>
      <c r="C12" s="16" t="s">
        <v>12</v>
      </c>
      <c r="D12" s="28" t="s">
        <v>46</v>
      </c>
      <c r="E12" s="28" t="s">
        <v>89</v>
      </c>
      <c r="F12" s="28">
        <v>82174729899</v>
      </c>
      <c r="G12" s="268" t="s">
        <v>4</v>
      </c>
      <c r="H12" s="18" t="s">
        <v>153</v>
      </c>
      <c r="I12" s="30">
        <v>0</v>
      </c>
      <c r="J12" s="36">
        <v>0</v>
      </c>
      <c r="K12" s="36">
        <v>0</v>
      </c>
      <c r="L12" s="19">
        <f>I12+J12+K12</f>
        <v>0</v>
      </c>
      <c r="M12" s="111">
        <v>0</v>
      </c>
      <c r="N12" s="111">
        <v>0</v>
      </c>
      <c r="O12" s="19">
        <v>0</v>
      </c>
      <c r="P12" s="100">
        <f>M12+N12+O12</f>
        <v>0</v>
      </c>
      <c r="Q12" s="101">
        <f>L12-P12</f>
        <v>0</v>
      </c>
      <c r="R12" s="183"/>
      <c r="S12" s="33"/>
      <c r="T12" s="33"/>
      <c r="U12" s="33"/>
      <c r="V12" s="33"/>
      <c r="W12" s="33"/>
      <c r="X12" s="33"/>
      <c r="Y12" s="33"/>
      <c r="Z12" s="33"/>
      <c r="AA12" s="33"/>
    </row>
    <row r="13" spans="1:27" ht="23.1" customHeight="1" x14ac:dyDescent="0.25">
      <c r="A13" s="60"/>
      <c r="B13" s="56"/>
      <c r="C13" s="16"/>
      <c r="D13" s="16"/>
      <c r="E13" s="16"/>
      <c r="F13" s="16"/>
      <c r="G13" s="17"/>
      <c r="H13" s="18"/>
      <c r="I13" s="30"/>
      <c r="J13" s="36"/>
      <c r="K13" s="36"/>
      <c r="L13" s="19"/>
      <c r="M13" s="111"/>
      <c r="N13" s="111"/>
      <c r="O13" s="19"/>
      <c r="P13" s="100"/>
      <c r="Q13" s="101"/>
      <c r="R13" s="183"/>
      <c r="S13" s="33"/>
      <c r="T13" s="183"/>
      <c r="U13" s="33"/>
      <c r="V13" s="33"/>
      <c r="W13" s="33"/>
      <c r="X13" s="33"/>
      <c r="Y13" s="33"/>
      <c r="Z13" s="33"/>
      <c r="AA13" s="33"/>
    </row>
    <row r="14" spans="1:27" ht="31.5" customHeight="1" x14ac:dyDescent="0.25">
      <c r="A14" s="60">
        <v>2</v>
      </c>
      <c r="B14" s="56" t="s">
        <v>37</v>
      </c>
      <c r="C14" s="16" t="s">
        <v>7</v>
      </c>
      <c r="D14" s="16" t="s">
        <v>92</v>
      </c>
      <c r="E14" s="16" t="s">
        <v>193</v>
      </c>
      <c r="F14" s="324">
        <v>85356857102</v>
      </c>
      <c r="G14" s="365" t="s">
        <v>4</v>
      </c>
      <c r="H14" s="366" t="s">
        <v>195</v>
      </c>
      <c r="I14" s="367">
        <v>0</v>
      </c>
      <c r="J14" s="368">
        <v>0</v>
      </c>
      <c r="K14" s="368">
        <v>0</v>
      </c>
      <c r="L14" s="369">
        <f>I14+J14+K14</f>
        <v>0</v>
      </c>
      <c r="M14" s="370">
        <v>0</v>
      </c>
      <c r="N14" s="370">
        <v>0</v>
      </c>
      <c r="O14" s="369">
        <v>0</v>
      </c>
      <c r="P14" s="371">
        <f t="shared" ref="P14" si="0">M14+N14+O14</f>
        <v>0</v>
      </c>
      <c r="Q14" s="372">
        <f>L14-P14</f>
        <v>0</v>
      </c>
      <c r="R14" s="183"/>
      <c r="S14" s="33">
        <v>164</v>
      </c>
      <c r="T14" s="183"/>
      <c r="U14" s="33"/>
      <c r="V14" s="33"/>
      <c r="W14" s="33"/>
      <c r="X14" s="33"/>
      <c r="Y14" s="33"/>
      <c r="Z14" s="33"/>
      <c r="AA14" s="33"/>
    </row>
    <row r="15" spans="1:27" ht="23.1" customHeight="1" thickBot="1" x14ac:dyDescent="0.3">
      <c r="A15" s="88"/>
      <c r="B15" s="89"/>
      <c r="C15" s="90"/>
      <c r="D15" s="90"/>
      <c r="E15" s="90"/>
      <c r="F15" s="90"/>
      <c r="G15" s="91" t="s">
        <v>188</v>
      </c>
      <c r="H15" s="123" t="s">
        <v>138</v>
      </c>
      <c r="I15" s="135">
        <v>0</v>
      </c>
      <c r="J15" s="135">
        <v>0</v>
      </c>
      <c r="K15" s="135">
        <v>0</v>
      </c>
      <c r="L15" s="190">
        <f>I15+J15+K15</f>
        <v>0</v>
      </c>
      <c r="M15" s="191">
        <v>0</v>
      </c>
      <c r="N15" s="191">
        <v>0</v>
      </c>
      <c r="O15" s="190">
        <v>0</v>
      </c>
      <c r="P15" s="192">
        <f>M15+N15+O15</f>
        <v>0</v>
      </c>
      <c r="Q15" s="193">
        <f>L15-P15</f>
        <v>0</v>
      </c>
      <c r="R15" s="221"/>
      <c r="S15" s="183"/>
      <c r="T15" s="373"/>
      <c r="U15" s="33"/>
      <c r="V15" s="33"/>
      <c r="W15" s="33"/>
      <c r="X15" s="33"/>
      <c r="Y15" s="33"/>
      <c r="Z15" s="33"/>
      <c r="AA15" s="33"/>
    </row>
    <row r="16" spans="1:27" ht="23.1" customHeight="1" x14ac:dyDescent="0.25">
      <c r="A16" s="124"/>
      <c r="B16" s="125"/>
      <c r="C16" s="421" t="s">
        <v>6</v>
      </c>
      <c r="D16" s="126"/>
      <c r="E16" s="126"/>
      <c r="F16" s="126"/>
      <c r="G16" s="127" t="s">
        <v>3</v>
      </c>
      <c r="H16" s="128"/>
      <c r="I16" s="129">
        <f>I14</f>
        <v>0</v>
      </c>
      <c r="J16" s="130">
        <v>0</v>
      </c>
      <c r="K16" s="130">
        <v>0</v>
      </c>
      <c r="L16" s="130">
        <f t="shared" ref="L16:L18" si="1">I16+J16+K16</f>
        <v>0</v>
      </c>
      <c r="M16" s="134">
        <v>0</v>
      </c>
      <c r="N16" s="134">
        <f>N15</f>
        <v>0</v>
      </c>
      <c r="O16" s="130">
        <f t="shared" ref="O16:Q17" si="2">O14</f>
        <v>0</v>
      </c>
      <c r="P16" s="132">
        <f t="shared" si="2"/>
        <v>0</v>
      </c>
      <c r="Q16" s="133">
        <v>0</v>
      </c>
      <c r="R16" s="211"/>
      <c r="S16" s="374"/>
      <c r="T16" s="373"/>
      <c r="U16" s="33"/>
      <c r="V16" s="33"/>
      <c r="W16" s="33"/>
      <c r="X16" s="33"/>
      <c r="Y16" s="33"/>
      <c r="Z16" s="33"/>
      <c r="AA16" s="33"/>
    </row>
    <row r="17" spans="1:27" ht="23.1" customHeight="1" x14ac:dyDescent="0.25">
      <c r="A17" s="112"/>
      <c r="B17" s="113"/>
      <c r="C17" s="422"/>
      <c r="D17" s="114"/>
      <c r="E17" s="114"/>
      <c r="F17" s="114"/>
      <c r="G17" s="122" t="s">
        <v>189</v>
      </c>
      <c r="H17" s="116"/>
      <c r="I17" s="117">
        <f>I15</f>
        <v>0</v>
      </c>
      <c r="J17" s="118">
        <f>SUM(J15)</f>
        <v>0</v>
      </c>
      <c r="K17" s="118">
        <v>0</v>
      </c>
      <c r="L17" s="118">
        <f t="shared" si="1"/>
        <v>0</v>
      </c>
      <c r="M17" s="119">
        <v>0</v>
      </c>
      <c r="N17" s="119">
        <f>N15</f>
        <v>0</v>
      </c>
      <c r="O17" s="118">
        <f t="shared" si="2"/>
        <v>0</v>
      </c>
      <c r="P17" s="120">
        <f t="shared" si="2"/>
        <v>0</v>
      </c>
      <c r="Q17" s="121">
        <f t="shared" si="2"/>
        <v>0</v>
      </c>
      <c r="R17" s="189"/>
      <c r="S17" s="375"/>
      <c r="T17" s="33"/>
      <c r="U17" s="33"/>
      <c r="V17" s="33"/>
      <c r="W17" s="33"/>
      <c r="X17" s="33"/>
      <c r="Y17" s="33"/>
      <c r="Z17" s="33"/>
      <c r="AA17" s="33"/>
    </row>
    <row r="18" spans="1:27" ht="23.1" customHeight="1" x14ac:dyDescent="0.25">
      <c r="A18" s="112"/>
      <c r="B18" s="113"/>
      <c r="C18" s="422"/>
      <c r="D18" s="114"/>
      <c r="E18" s="114"/>
      <c r="F18" s="114"/>
      <c r="G18" s="122" t="s">
        <v>4</v>
      </c>
      <c r="H18" s="116"/>
      <c r="I18" s="117">
        <f>I12</f>
        <v>0</v>
      </c>
      <c r="J18" s="118">
        <f>J14</f>
        <v>0</v>
      </c>
      <c r="K18" s="118">
        <v>0</v>
      </c>
      <c r="L18" s="118">
        <f t="shared" si="1"/>
        <v>0</v>
      </c>
      <c r="M18" s="119">
        <v>0</v>
      </c>
      <c r="N18" s="119">
        <f>N14</f>
        <v>0</v>
      </c>
      <c r="O18" s="118">
        <f>O12</f>
        <v>0</v>
      </c>
      <c r="P18" s="120">
        <f t="shared" ref="P18" si="3">M18+N18+O18</f>
        <v>0</v>
      </c>
      <c r="Q18" s="121">
        <f>Q14</f>
        <v>0</v>
      </c>
      <c r="R18" s="211"/>
      <c r="S18" s="221"/>
      <c r="T18" s="33"/>
      <c r="U18" s="33"/>
      <c r="V18" s="33"/>
      <c r="W18" s="33"/>
      <c r="X18" s="33"/>
      <c r="Y18" s="33"/>
      <c r="Z18" s="33"/>
      <c r="AA18" s="33"/>
    </row>
    <row r="19" spans="1:27" ht="23.1" customHeight="1" thickBot="1" x14ac:dyDescent="0.3">
      <c r="A19" s="83"/>
      <c r="B19" s="84"/>
      <c r="C19" s="85" t="s">
        <v>9</v>
      </c>
      <c r="D19" s="85"/>
      <c r="E19" s="85"/>
      <c r="F19" s="85"/>
      <c r="G19" s="86"/>
      <c r="H19" s="87"/>
      <c r="I19" s="205">
        <f>SUM(I16:I18)</f>
        <v>0</v>
      </c>
      <c r="J19" s="208">
        <f>J18+J17+J16</f>
        <v>0</v>
      </c>
      <c r="K19" s="208">
        <f>K18+K17+K16</f>
        <v>0</v>
      </c>
      <c r="L19" s="208">
        <f>SUM(L16:L18)</f>
        <v>0</v>
      </c>
      <c r="M19" s="209">
        <v>0</v>
      </c>
      <c r="N19" s="209">
        <f>SUM(N16:N18)</f>
        <v>0</v>
      </c>
      <c r="O19" s="208">
        <f>O18+O17+O16</f>
        <v>0</v>
      </c>
      <c r="P19" s="188">
        <f>SUM(P16:P18)</f>
        <v>0</v>
      </c>
      <c r="Q19" s="207">
        <f>SUM(Q16:Q18)</f>
        <v>0</v>
      </c>
      <c r="R19" s="211"/>
      <c r="S19" s="211"/>
      <c r="T19" s="33"/>
      <c r="U19" s="33"/>
      <c r="V19" s="33"/>
      <c r="W19" s="33"/>
      <c r="X19" s="33"/>
      <c r="Y19" s="33"/>
      <c r="Z19" s="33"/>
      <c r="AA19" s="33"/>
    </row>
    <row r="20" spans="1:27" ht="15" customHeight="1" x14ac:dyDescent="0.25">
      <c r="A20" s="426" t="s">
        <v>8</v>
      </c>
      <c r="B20" s="426"/>
      <c r="C20" s="426"/>
      <c r="D20" s="426"/>
      <c r="E20" s="426"/>
      <c r="F20" s="10"/>
      <c r="G20" s="11"/>
      <c r="H20" s="9"/>
      <c r="I20" s="14"/>
      <c r="J20" s="14"/>
      <c r="K20" s="14"/>
      <c r="L20" s="14"/>
      <c r="M20" s="14"/>
      <c r="N20" s="14"/>
      <c r="O20" s="14"/>
      <c r="P20" s="14"/>
      <c r="Q20" s="14"/>
      <c r="R20" s="183"/>
      <c r="S20" s="221"/>
      <c r="T20" s="33"/>
      <c r="U20" s="33"/>
      <c r="V20" s="33"/>
      <c r="W20" s="33"/>
      <c r="X20" s="33"/>
      <c r="Y20" s="33"/>
      <c r="Z20" s="33"/>
      <c r="AA20" s="33"/>
    </row>
    <row r="21" spans="1:27" ht="15" customHeight="1" x14ac:dyDescent="0.25">
      <c r="A21" s="241"/>
      <c r="B21" s="423"/>
      <c r="C21" s="423"/>
      <c r="D21" s="423"/>
      <c r="E21" s="423"/>
      <c r="F21" s="2"/>
      <c r="G21" s="3"/>
      <c r="H21" s="2"/>
      <c r="I21" s="52"/>
      <c r="J21" s="72"/>
      <c r="K21" s="52"/>
      <c r="L21" s="424" t="s">
        <v>88</v>
      </c>
      <c r="M21" s="424"/>
      <c r="N21" s="424"/>
      <c r="O21" s="424"/>
      <c r="P21" s="424"/>
      <c r="Q21" s="72"/>
      <c r="R21" s="183"/>
      <c r="S21" s="183"/>
      <c r="T21" s="33"/>
      <c r="U21" s="33"/>
      <c r="V21" s="33"/>
      <c r="W21" s="33"/>
      <c r="X21" s="33"/>
      <c r="Y21" s="33"/>
      <c r="Z21" s="33"/>
      <c r="AA21" s="33"/>
    </row>
    <row r="22" spans="1:27" ht="15" customHeight="1" x14ac:dyDescent="0.25">
      <c r="A22" s="402" t="s">
        <v>139</v>
      </c>
      <c r="B22" s="402"/>
      <c r="C22" s="402"/>
      <c r="D22" s="402"/>
      <c r="E22" s="402"/>
      <c r="F22" s="215"/>
      <c r="G22" s="3"/>
      <c r="H22" s="2"/>
      <c r="I22" s="52"/>
      <c r="J22" s="52"/>
      <c r="K22" s="72"/>
      <c r="L22" s="425" t="str">
        <f>PADI!L108</f>
        <v>Pekanbaru,  27  Agustus   2024</v>
      </c>
      <c r="M22" s="425"/>
      <c r="N22" s="425"/>
      <c r="O22" s="425"/>
      <c r="P22" s="425"/>
      <c r="Q22" s="52"/>
      <c r="R22" s="183"/>
      <c r="S22" s="33"/>
      <c r="T22" s="33"/>
      <c r="U22" s="33"/>
      <c r="V22" s="33"/>
      <c r="W22" s="33"/>
      <c r="X22" s="33"/>
      <c r="Y22" s="33"/>
      <c r="Z22" s="33"/>
      <c r="AA22" s="33"/>
    </row>
    <row r="23" spans="1:27" x14ac:dyDescent="0.25">
      <c r="A23" s="403" t="s">
        <v>119</v>
      </c>
      <c r="B23" s="403"/>
      <c r="C23" s="403"/>
      <c r="D23" s="403"/>
      <c r="E23" s="403"/>
      <c r="F23" s="2"/>
      <c r="G23" s="3"/>
      <c r="H23" s="2"/>
      <c r="I23" s="52"/>
      <c r="J23" s="52"/>
      <c r="K23" s="52"/>
      <c r="L23" s="400" t="str">
        <f>KEDELAI!L33</f>
        <v>Kepala UPT Perbenihan dan Sertifikasi Benih Hortikultura</v>
      </c>
      <c r="M23" s="400"/>
      <c r="N23" s="400"/>
      <c r="O23" s="400"/>
      <c r="P23" s="400"/>
      <c r="Q23" s="52"/>
      <c r="R23" s="183"/>
      <c r="S23" s="33"/>
      <c r="T23" s="33"/>
      <c r="U23" s="33"/>
      <c r="V23" s="33"/>
      <c r="W23" s="33"/>
      <c r="X23" s="33"/>
      <c r="Y23" s="33"/>
      <c r="Z23" s="33"/>
      <c r="AA23" s="33"/>
    </row>
    <row r="24" spans="1:27" x14ac:dyDescent="0.25">
      <c r="A24" s="401"/>
      <c r="B24" s="401"/>
      <c r="C24" s="401"/>
      <c r="D24" s="401"/>
      <c r="E24" s="401"/>
      <c r="F24" s="40"/>
      <c r="G24" s="3"/>
      <c r="H24" s="2"/>
      <c r="I24" s="52"/>
      <c r="J24" s="52"/>
      <c r="K24" s="52"/>
      <c r="L24" s="52"/>
      <c r="M24" s="82"/>
      <c r="N24" s="82"/>
      <c r="O24" s="82"/>
      <c r="P24" s="82"/>
      <c r="Q24" s="52"/>
      <c r="R24" s="183"/>
      <c r="S24" s="33"/>
      <c r="T24" s="33"/>
      <c r="U24" s="33"/>
      <c r="V24" s="33"/>
      <c r="W24" s="33"/>
      <c r="X24" s="33"/>
      <c r="Y24" s="33"/>
      <c r="Z24" s="33"/>
      <c r="AA24" s="33"/>
    </row>
    <row r="25" spans="1:27" x14ac:dyDescent="0.25">
      <c r="A25" s="247"/>
      <c r="B25" s="239"/>
      <c r="C25" s="248"/>
      <c r="D25" s="249"/>
      <c r="E25" s="250"/>
      <c r="F25" s="2"/>
      <c r="G25" s="3"/>
      <c r="H25" s="2"/>
      <c r="I25" s="52"/>
      <c r="J25" s="52"/>
      <c r="K25" s="52"/>
      <c r="L25" s="52"/>
      <c r="M25" s="69"/>
      <c r="N25" s="70"/>
      <c r="O25" s="70"/>
      <c r="P25" s="71"/>
      <c r="Q25" s="72"/>
      <c r="R25" s="33"/>
      <c r="S25" s="33"/>
      <c r="T25" s="33"/>
      <c r="U25" s="33"/>
      <c r="V25" s="33"/>
      <c r="W25" s="33"/>
      <c r="X25" s="33"/>
      <c r="Y25" s="33"/>
      <c r="Z25" s="33"/>
      <c r="AA25" s="33"/>
    </row>
    <row r="26" spans="1:27" x14ac:dyDescent="0.25">
      <c r="A26" s="247"/>
      <c r="B26" s="403"/>
      <c r="C26" s="403"/>
      <c r="D26" s="403"/>
      <c r="E26" s="250"/>
      <c r="F26" s="2"/>
      <c r="G26" s="3"/>
      <c r="H26" s="2"/>
      <c r="I26" s="52"/>
      <c r="J26" s="52"/>
      <c r="K26" s="52"/>
      <c r="L26" s="52"/>
      <c r="M26" s="427"/>
      <c r="N26" s="427"/>
      <c r="O26" s="427"/>
      <c r="P26" s="427"/>
      <c r="Q26" s="52"/>
      <c r="R26" s="33"/>
      <c r="S26" s="33"/>
      <c r="T26" s="33"/>
      <c r="U26" s="33"/>
      <c r="V26" s="33"/>
      <c r="W26" s="33"/>
      <c r="X26" s="33"/>
      <c r="Y26" s="33"/>
      <c r="Z26" s="33"/>
      <c r="AA26" s="33"/>
    </row>
    <row r="27" spans="1:27" x14ac:dyDescent="0.25">
      <c r="A27" s="429" t="s">
        <v>120</v>
      </c>
      <c r="B27" s="429"/>
      <c r="C27" s="429"/>
      <c r="D27" s="429"/>
      <c r="E27" s="429"/>
      <c r="F27" s="2"/>
      <c r="G27" s="3"/>
      <c r="H27" s="2"/>
      <c r="I27" s="52"/>
      <c r="J27" s="52"/>
      <c r="K27" s="52"/>
      <c r="L27" s="400" t="str">
        <f>KEDELAI!L37</f>
        <v>MOHAMMAD KHAMSI PURNAMA,S.TP,M.Si</v>
      </c>
      <c r="M27" s="400"/>
      <c r="N27" s="400"/>
      <c r="O27" s="400"/>
      <c r="P27" s="400"/>
      <c r="Q27" s="52"/>
      <c r="R27" s="33"/>
      <c r="S27" s="33"/>
      <c r="T27" s="33"/>
      <c r="U27" s="33"/>
      <c r="V27" s="33"/>
      <c r="W27" s="33"/>
      <c r="X27" s="33"/>
      <c r="Y27" s="33"/>
      <c r="Z27" s="33"/>
      <c r="AA27" s="33"/>
    </row>
    <row r="28" spans="1:27" x14ac:dyDescent="0.25">
      <c r="A28" s="403" t="s">
        <v>21</v>
      </c>
      <c r="B28" s="403"/>
      <c r="C28" s="403"/>
      <c r="D28" s="403"/>
      <c r="E28" s="403"/>
      <c r="F28" s="2"/>
      <c r="G28" s="3"/>
      <c r="H28" s="2"/>
      <c r="I28" s="52"/>
      <c r="J28" s="52"/>
      <c r="K28" s="52"/>
      <c r="L28" s="428" t="str">
        <f>KEDELAI!L38</f>
        <v>NIP.19791004 200501 001</v>
      </c>
      <c r="M28" s="428"/>
      <c r="N28" s="428"/>
      <c r="O28" s="428"/>
      <c r="P28" s="428"/>
      <c r="Q28" s="52"/>
      <c r="R28" s="33"/>
      <c r="S28" s="33"/>
      <c r="T28" s="33"/>
      <c r="U28" s="33"/>
      <c r="V28" s="33"/>
      <c r="W28" s="33"/>
      <c r="X28" s="33"/>
      <c r="Y28" s="33"/>
      <c r="Z28" s="33"/>
      <c r="AA28" s="33"/>
    </row>
    <row r="29" spans="1:27" ht="15.75" x14ac:dyDescent="0.25">
      <c r="A29" s="247"/>
      <c r="B29" s="252" t="s">
        <v>104</v>
      </c>
      <c r="C29" s="252"/>
      <c r="D29" s="252"/>
      <c r="E29" s="251"/>
      <c r="F29" s="2"/>
      <c r="G29" s="3"/>
      <c r="H29" s="2"/>
      <c r="I29" s="52"/>
      <c r="J29" s="52"/>
      <c r="K29" s="52"/>
      <c r="L29" s="52"/>
      <c r="M29" s="52"/>
      <c r="N29" s="52"/>
      <c r="O29" s="52"/>
      <c r="P29" s="52"/>
      <c r="Q29" s="52"/>
      <c r="R29" s="33"/>
      <c r="S29" s="33"/>
      <c r="T29" s="33"/>
      <c r="U29" s="33"/>
      <c r="V29" s="33"/>
      <c r="W29" s="33"/>
      <c r="X29" s="33"/>
      <c r="Y29" s="33"/>
      <c r="Z29" s="33"/>
      <c r="AA29" s="33"/>
    </row>
    <row r="30" spans="1:27" x14ac:dyDescent="0.25">
      <c r="A30" s="246"/>
      <c r="B30" s="429"/>
      <c r="C30" s="429"/>
      <c r="D30" s="429"/>
      <c r="E30" s="251"/>
      <c r="F30" s="2"/>
      <c r="G30" s="3"/>
      <c r="H30" s="2"/>
      <c r="I30" s="52"/>
      <c r="J30" s="52"/>
      <c r="K30" s="52"/>
      <c r="L30" s="52"/>
      <c r="M30" s="52"/>
      <c r="N30" s="52"/>
      <c r="O30" s="52"/>
      <c r="P30" s="52"/>
      <c r="Q30" s="52"/>
      <c r="R30" s="33"/>
      <c r="S30" s="33"/>
      <c r="T30" s="33"/>
      <c r="U30" s="33"/>
      <c r="V30" s="33"/>
      <c r="W30" s="33"/>
      <c r="X30" s="33"/>
      <c r="Y30" s="33"/>
      <c r="Z30" s="33"/>
      <c r="AA30" s="33"/>
    </row>
    <row r="31" spans="1:27" x14ac:dyDescent="0.25">
      <c r="A31" s="247"/>
      <c r="B31" s="403"/>
      <c r="C31" s="403"/>
      <c r="D31" s="403"/>
      <c r="E31" s="251"/>
      <c r="F31" s="2"/>
      <c r="G31" s="3"/>
      <c r="H31" s="2"/>
      <c r="I31" s="52"/>
      <c r="J31" s="52"/>
      <c r="K31" s="52"/>
      <c r="L31" s="52"/>
      <c r="M31" s="52"/>
      <c r="N31" s="52"/>
      <c r="O31" s="52"/>
      <c r="P31" s="52"/>
      <c r="Q31" s="52"/>
      <c r="R31" s="33"/>
      <c r="S31" s="33"/>
      <c r="T31" s="33"/>
      <c r="U31" s="33"/>
      <c r="V31" s="33"/>
      <c r="W31" s="33"/>
      <c r="X31" s="33"/>
      <c r="Y31" s="33"/>
      <c r="Z31" s="33"/>
      <c r="AA31" s="33"/>
    </row>
    <row r="32" spans="1:27" x14ac:dyDescent="0.25">
      <c r="A32" s="217"/>
      <c r="B32" s="217"/>
      <c r="C32" s="218"/>
      <c r="D32" s="218"/>
      <c r="E32" s="218"/>
      <c r="F32" s="65"/>
      <c r="G32" s="20"/>
      <c r="H32" s="21"/>
      <c r="I32" s="22"/>
      <c r="J32" s="23"/>
      <c r="K32" s="23"/>
      <c r="L32" s="22"/>
      <c r="M32" s="24"/>
      <c r="N32" s="24"/>
      <c r="O32" s="25"/>
      <c r="P32" s="25"/>
      <c r="Q32" s="25"/>
      <c r="R32" s="33"/>
      <c r="S32" s="33"/>
      <c r="T32" s="33"/>
      <c r="U32" s="33"/>
      <c r="V32" s="33"/>
      <c r="W32" s="33"/>
      <c r="X32" s="33"/>
      <c r="Y32" s="33"/>
      <c r="Z32" s="33"/>
      <c r="AA32" s="33"/>
    </row>
    <row r="33" spans="1:27" x14ac:dyDescent="0.25">
      <c r="A33" s="217"/>
      <c r="B33" s="217"/>
      <c r="C33" s="218"/>
      <c r="D33" s="218"/>
      <c r="E33" s="218"/>
      <c r="F33" s="65"/>
      <c r="G33" s="65"/>
      <c r="H33" s="6"/>
      <c r="I33" s="4"/>
      <c r="J33" s="7"/>
      <c r="K33" s="7"/>
      <c r="L33" s="4"/>
      <c r="M33" s="66"/>
      <c r="N33" s="66"/>
      <c r="O33" s="67"/>
      <c r="P33" s="67"/>
      <c r="Q33" s="67"/>
      <c r="R33" s="33"/>
      <c r="S33" s="33"/>
      <c r="T33" s="33"/>
      <c r="U33" s="33"/>
      <c r="V33" s="33"/>
      <c r="W33" s="33"/>
      <c r="X33" s="33"/>
      <c r="Y33" s="33"/>
      <c r="Z33" s="33"/>
      <c r="AA33" s="33"/>
    </row>
    <row r="34" spans="1:27" x14ac:dyDescent="0.25">
      <c r="A34" s="184"/>
      <c r="B34" s="184"/>
      <c r="C34" s="20"/>
      <c r="D34" s="20"/>
      <c r="E34" s="20"/>
      <c r="F34" s="65"/>
      <c r="G34" s="65"/>
      <c r="H34" s="6"/>
      <c r="I34" s="4"/>
      <c r="J34" s="7"/>
      <c r="K34" s="7"/>
      <c r="L34" s="4"/>
      <c r="M34" s="66"/>
      <c r="N34" s="66"/>
      <c r="O34" s="67"/>
      <c r="P34" s="67"/>
      <c r="Q34" s="67"/>
      <c r="R34" s="33"/>
      <c r="S34" s="33"/>
      <c r="T34" s="33"/>
      <c r="U34" s="33"/>
      <c r="V34" s="33"/>
      <c r="W34" s="33"/>
      <c r="X34" s="33"/>
      <c r="Y34" s="33"/>
      <c r="Z34" s="33"/>
      <c r="AA34" s="33"/>
    </row>
    <row r="35" spans="1:27" x14ac:dyDescent="0.25">
      <c r="A35" s="184"/>
      <c r="B35" s="184"/>
      <c r="C35" s="20"/>
      <c r="D35" s="20"/>
      <c r="E35" s="20"/>
      <c r="F35" s="20"/>
      <c r="G35" s="65"/>
      <c r="H35" s="6"/>
      <c r="I35" s="4"/>
      <c r="J35" s="7"/>
      <c r="K35" s="7"/>
      <c r="L35" s="4"/>
      <c r="M35" s="66"/>
      <c r="N35" s="66"/>
      <c r="O35" s="67"/>
      <c r="P35" s="67"/>
      <c r="Q35" s="67"/>
      <c r="R35" s="33"/>
      <c r="S35" s="33"/>
      <c r="T35" s="33"/>
      <c r="U35" s="33"/>
      <c r="V35" s="33"/>
      <c r="W35" s="33"/>
      <c r="X35" s="33"/>
      <c r="Y35" s="33"/>
      <c r="Z35" s="33"/>
      <c r="AA35" s="33"/>
    </row>
    <row r="36" spans="1:27" ht="15.75" customHeight="1" x14ac:dyDescent="0.25">
      <c r="A36" s="184"/>
      <c r="B36" s="184"/>
      <c r="C36" s="20"/>
      <c r="D36" s="20"/>
      <c r="E36" s="20"/>
      <c r="F36" s="65"/>
      <c r="G36" s="65"/>
      <c r="H36" s="6"/>
      <c r="I36" s="4"/>
      <c r="J36" s="7"/>
      <c r="K36" s="7"/>
      <c r="L36" s="4"/>
      <c r="M36" s="66"/>
      <c r="N36" s="66"/>
      <c r="O36" s="67"/>
      <c r="P36" s="67"/>
      <c r="Q36" s="67"/>
      <c r="R36" s="33"/>
      <c r="S36" s="33"/>
      <c r="T36" s="33"/>
      <c r="U36" s="33"/>
      <c r="V36" s="33"/>
      <c r="W36" s="33"/>
      <c r="X36" s="33"/>
      <c r="Y36" s="33"/>
      <c r="Z36" s="33"/>
      <c r="AA36" s="33"/>
    </row>
    <row r="37" spans="1:27" ht="15" customHeight="1" x14ac:dyDescent="0.25">
      <c r="A37" s="184"/>
      <c r="B37" s="184"/>
      <c r="C37" s="20"/>
      <c r="D37" s="20"/>
      <c r="E37" s="20"/>
      <c r="F37" s="65"/>
      <c r="G37" s="65"/>
      <c r="H37" s="6"/>
      <c r="I37" s="4"/>
      <c r="J37" s="7"/>
      <c r="K37" s="7"/>
      <c r="L37" s="4"/>
      <c r="M37" s="66"/>
      <c r="N37" s="66"/>
      <c r="O37" s="67"/>
      <c r="P37" s="67"/>
      <c r="Q37" s="67"/>
      <c r="R37" s="33"/>
      <c r="S37" s="33"/>
      <c r="T37" s="33"/>
      <c r="U37" s="33"/>
      <c r="V37" s="33"/>
      <c r="W37" s="33"/>
      <c r="X37" s="33"/>
      <c r="Y37" s="33"/>
      <c r="Z37" s="33"/>
      <c r="AA37" s="33"/>
    </row>
    <row r="38" spans="1:27" x14ac:dyDescent="0.25">
      <c r="A38" s="184"/>
      <c r="B38" s="184"/>
      <c r="C38" s="20"/>
      <c r="D38" s="20"/>
      <c r="E38" s="20"/>
      <c r="F38" s="65"/>
      <c r="G38" s="65"/>
      <c r="H38" s="6"/>
      <c r="I38" s="4"/>
      <c r="J38" s="7"/>
      <c r="K38" s="7"/>
      <c r="L38" s="4"/>
      <c r="M38" s="66"/>
      <c r="N38" s="66"/>
      <c r="O38" s="67"/>
      <c r="P38" s="67"/>
      <c r="Q38" s="67"/>
      <c r="R38" s="33"/>
      <c r="S38" s="33"/>
      <c r="T38" s="33"/>
      <c r="U38" s="33"/>
      <c r="V38" s="33"/>
      <c r="W38" s="33"/>
      <c r="X38" s="33"/>
      <c r="Y38" s="33"/>
      <c r="Z38" s="33"/>
      <c r="AA38" s="33"/>
    </row>
    <row r="39" spans="1:27" x14ac:dyDescent="0.25">
      <c r="A39" s="217"/>
      <c r="B39" s="217"/>
      <c r="C39" s="218"/>
      <c r="D39" s="218"/>
      <c r="E39" s="218"/>
      <c r="F39" s="65"/>
      <c r="G39" s="65"/>
      <c r="H39" s="6"/>
      <c r="I39" s="4"/>
      <c r="J39" s="7"/>
      <c r="K39" s="7"/>
      <c r="L39" s="4"/>
      <c r="M39" s="66"/>
      <c r="N39" s="66"/>
      <c r="O39" s="67"/>
      <c r="P39" s="67"/>
      <c r="Q39" s="67"/>
      <c r="R39" s="33"/>
      <c r="S39" s="33"/>
      <c r="T39" s="33"/>
      <c r="U39" s="33"/>
      <c r="V39" s="33"/>
      <c r="W39" s="33"/>
      <c r="X39" s="33"/>
      <c r="Y39" s="33"/>
      <c r="Z39" s="33"/>
      <c r="AA39" s="33"/>
    </row>
    <row r="40" spans="1:27" x14ac:dyDescent="0.25">
      <c r="A40" s="5"/>
      <c r="B40" s="5"/>
      <c r="C40" s="65"/>
      <c r="D40" s="65"/>
      <c r="E40" s="65"/>
      <c r="F40" s="65"/>
      <c r="G40" s="65"/>
      <c r="H40" s="6"/>
      <c r="I40" s="4"/>
      <c r="J40" s="7"/>
      <c r="K40" s="7"/>
      <c r="L40" s="4"/>
      <c r="M40" s="66"/>
      <c r="N40" s="66"/>
      <c r="O40" s="67"/>
      <c r="P40" s="67"/>
      <c r="Q40" s="67"/>
      <c r="R40" s="33"/>
      <c r="S40" s="33"/>
      <c r="T40" s="33"/>
      <c r="U40" s="33"/>
      <c r="V40" s="33"/>
      <c r="W40" s="33"/>
      <c r="X40" s="33"/>
      <c r="Y40" s="33"/>
      <c r="Z40" s="33"/>
      <c r="AA40" s="33"/>
    </row>
    <row r="41" spans="1:27" x14ac:dyDescent="0.25">
      <c r="A41" s="5"/>
      <c r="B41" s="5"/>
      <c r="C41" s="65"/>
      <c r="D41" s="65"/>
      <c r="E41" s="65"/>
      <c r="F41" s="65"/>
      <c r="G41" s="65"/>
      <c r="H41" s="6"/>
      <c r="I41" s="4"/>
      <c r="J41" s="7"/>
      <c r="K41" s="7"/>
      <c r="L41" s="4"/>
      <c r="M41" s="66"/>
      <c r="N41" s="66"/>
      <c r="O41" s="67"/>
      <c r="P41" s="67"/>
      <c r="Q41" s="67"/>
      <c r="R41" s="33"/>
      <c r="S41" s="33"/>
      <c r="T41" s="33"/>
      <c r="U41" s="33"/>
      <c r="V41" s="33"/>
      <c r="W41" s="33"/>
      <c r="X41" s="33"/>
      <c r="Y41" s="33"/>
      <c r="Z41" s="33"/>
      <c r="AA41" s="33"/>
    </row>
    <row r="42" spans="1:27" ht="15" customHeight="1" x14ac:dyDescent="0.25">
      <c r="A42" s="5"/>
      <c r="B42" s="5"/>
      <c r="C42" s="65"/>
      <c r="D42" s="65"/>
      <c r="E42" s="65"/>
      <c r="F42" s="65"/>
      <c r="G42" s="65"/>
      <c r="H42" s="6"/>
      <c r="I42" s="4"/>
      <c r="J42" s="7"/>
      <c r="K42" s="7"/>
      <c r="L42" s="4"/>
      <c r="M42" s="66"/>
      <c r="N42" s="66"/>
      <c r="O42" s="67"/>
      <c r="P42" s="67"/>
      <c r="Q42" s="67"/>
      <c r="R42" s="33"/>
      <c r="S42" s="33"/>
      <c r="T42" s="33"/>
      <c r="U42" s="33"/>
      <c r="V42" s="33"/>
      <c r="W42" s="33"/>
      <c r="X42" s="33"/>
      <c r="Y42" s="33"/>
      <c r="Z42" s="33"/>
      <c r="AA42" s="33"/>
    </row>
    <row r="43" spans="1:27" ht="15" customHeight="1" x14ac:dyDescent="0.25">
      <c r="A43" s="5"/>
      <c r="B43" s="5"/>
      <c r="C43" s="65"/>
      <c r="D43" s="65"/>
      <c r="E43" s="65"/>
      <c r="F43" s="65"/>
      <c r="G43" s="65"/>
      <c r="H43" s="6"/>
      <c r="I43" s="4"/>
      <c r="J43" s="7"/>
      <c r="K43" s="7"/>
      <c r="L43" s="4"/>
      <c r="M43" s="66"/>
      <c r="N43" s="66"/>
      <c r="O43" s="67"/>
      <c r="P43" s="67"/>
      <c r="Q43" s="67"/>
      <c r="R43" s="33"/>
      <c r="S43" s="33"/>
      <c r="T43" s="33"/>
      <c r="U43" s="33"/>
      <c r="V43" s="33"/>
      <c r="W43" s="33"/>
      <c r="X43" s="33"/>
      <c r="Y43" s="33"/>
      <c r="Z43" s="33"/>
      <c r="AA43" s="33"/>
    </row>
    <row r="44" spans="1:27" x14ac:dyDescent="0.25">
      <c r="A44" s="5"/>
      <c r="B44" s="5"/>
      <c r="C44" s="65"/>
      <c r="D44" s="65"/>
      <c r="E44" s="65"/>
      <c r="F44" s="65"/>
      <c r="G44" s="65"/>
      <c r="H44" s="6"/>
      <c r="I44" s="4"/>
      <c r="J44" s="7"/>
      <c r="K44" s="7"/>
      <c r="L44" s="4"/>
      <c r="M44" s="66"/>
      <c r="N44" s="66"/>
      <c r="O44" s="67"/>
      <c r="P44" s="67"/>
      <c r="Q44" s="67"/>
      <c r="R44" s="33"/>
      <c r="S44" s="33"/>
      <c r="T44" s="33"/>
      <c r="U44" s="33"/>
      <c r="V44" s="33"/>
      <c r="W44" s="33"/>
      <c r="X44" s="33"/>
      <c r="Y44" s="33"/>
      <c r="Z44" s="33"/>
      <c r="AA44" s="33"/>
    </row>
    <row r="45" spans="1:27" x14ac:dyDescent="0.25">
      <c r="A45" s="5"/>
      <c r="B45" s="5"/>
      <c r="C45" s="65"/>
      <c r="D45" s="65"/>
      <c r="E45" s="65"/>
      <c r="F45" s="65"/>
      <c r="G45" s="65"/>
      <c r="H45" s="6"/>
      <c r="I45" s="4"/>
      <c r="J45" s="7"/>
      <c r="K45" s="7"/>
      <c r="L45" s="4"/>
      <c r="M45" s="66"/>
      <c r="N45" s="66"/>
      <c r="O45" s="67"/>
      <c r="P45" s="67"/>
      <c r="Q45" s="67"/>
      <c r="R45" s="33"/>
      <c r="S45" s="33"/>
      <c r="T45" s="33"/>
      <c r="U45" s="33"/>
      <c r="V45" s="33"/>
      <c r="W45" s="33"/>
      <c r="X45" s="33"/>
      <c r="Y45" s="33"/>
      <c r="Z45" s="33"/>
      <c r="AA45" s="33"/>
    </row>
    <row r="46" spans="1:27" x14ac:dyDescent="0.25">
      <c r="A46" s="5"/>
      <c r="B46" s="5"/>
      <c r="C46" s="65"/>
      <c r="D46" s="65"/>
      <c r="E46" s="65"/>
      <c r="F46" s="65"/>
      <c r="G46" s="65"/>
      <c r="H46" s="6"/>
      <c r="I46" s="4"/>
      <c r="J46" s="7"/>
      <c r="K46" s="7"/>
      <c r="L46" s="4"/>
      <c r="M46" s="66"/>
      <c r="N46" s="66"/>
      <c r="O46" s="67"/>
      <c r="P46" s="67"/>
      <c r="Q46" s="67"/>
      <c r="R46" s="33"/>
      <c r="S46" s="33"/>
      <c r="T46" s="33"/>
      <c r="U46" s="33"/>
      <c r="V46" s="33"/>
      <c r="W46" s="33"/>
      <c r="X46" s="33"/>
      <c r="Y46" s="33"/>
      <c r="Z46" s="33"/>
      <c r="AA46" s="33"/>
    </row>
    <row r="47" spans="1:27" x14ac:dyDescent="0.25">
      <c r="A47" s="2"/>
      <c r="B47" s="2"/>
      <c r="C47" s="430"/>
      <c r="D47" s="430"/>
      <c r="E47" s="430"/>
      <c r="F47" s="430"/>
      <c r="G47" s="430"/>
      <c r="H47" s="2"/>
      <c r="I47" s="2"/>
      <c r="J47" s="2"/>
      <c r="K47" s="2"/>
      <c r="L47" s="2"/>
      <c r="M47" s="2"/>
      <c r="N47" s="431"/>
      <c r="O47" s="432"/>
      <c r="P47" s="432"/>
      <c r="Q47" s="432"/>
      <c r="R47" s="33"/>
      <c r="S47" s="33"/>
      <c r="T47" s="33"/>
      <c r="U47" s="33"/>
      <c r="V47" s="33"/>
      <c r="W47" s="33"/>
      <c r="X47" s="33"/>
      <c r="Y47" s="33"/>
      <c r="Z47" s="33"/>
      <c r="AA47" s="33"/>
    </row>
    <row r="48" spans="1:27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33"/>
      <c r="S48" s="33"/>
      <c r="T48" s="33"/>
      <c r="U48" s="33"/>
      <c r="V48" s="33"/>
      <c r="W48" s="33"/>
      <c r="X48" s="33"/>
      <c r="Y48" s="33"/>
      <c r="Z48" s="33"/>
      <c r="AA48" s="33"/>
    </row>
    <row r="49" spans="14:27" x14ac:dyDescent="0.25">
      <c r="N49" s="433"/>
      <c r="O49" s="433"/>
      <c r="P49" s="433"/>
      <c r="Q49" s="433"/>
      <c r="R49" s="33"/>
      <c r="S49" s="33"/>
      <c r="T49" s="33"/>
      <c r="U49" s="33"/>
      <c r="V49" s="33"/>
      <c r="W49" s="33"/>
      <c r="X49" s="33"/>
      <c r="Y49" s="33"/>
      <c r="Z49" s="33"/>
      <c r="AA49" s="33"/>
    </row>
    <row r="50" spans="14:27" x14ac:dyDescent="0.25">
      <c r="N50" s="431"/>
      <c r="O50" s="432"/>
      <c r="P50" s="432"/>
      <c r="Q50" s="432"/>
      <c r="R50" s="33"/>
      <c r="S50" s="33"/>
      <c r="T50" s="33"/>
      <c r="U50" s="33"/>
      <c r="V50" s="33"/>
      <c r="W50" s="33"/>
      <c r="X50" s="33"/>
      <c r="Y50" s="33"/>
      <c r="Z50" s="33"/>
      <c r="AA50" s="33"/>
    </row>
    <row r="51" spans="14:27" x14ac:dyDescent="0.25">
      <c r="R51" s="33"/>
      <c r="S51" s="33"/>
      <c r="T51" s="33"/>
      <c r="U51" s="33"/>
      <c r="V51" s="33"/>
      <c r="W51" s="33"/>
      <c r="X51" s="33"/>
      <c r="Y51" s="33"/>
      <c r="Z51" s="33"/>
      <c r="AA51" s="33"/>
    </row>
    <row r="52" spans="14:27" x14ac:dyDescent="0.25">
      <c r="R52" s="33"/>
      <c r="S52" s="33"/>
      <c r="T52" s="33"/>
      <c r="U52" s="33"/>
      <c r="V52" s="33"/>
      <c r="W52" s="33"/>
      <c r="X52" s="33"/>
      <c r="Y52" s="33"/>
      <c r="Z52" s="33"/>
      <c r="AA52" s="33"/>
    </row>
    <row r="53" spans="14:27" x14ac:dyDescent="0.25">
      <c r="R53" s="33"/>
      <c r="S53" s="33"/>
      <c r="T53" s="33"/>
      <c r="U53" s="33"/>
      <c r="V53" s="33"/>
      <c r="W53" s="33"/>
      <c r="X53" s="33"/>
      <c r="Y53" s="33"/>
      <c r="Z53" s="33"/>
      <c r="AA53" s="33"/>
    </row>
    <row r="54" spans="14:27" x14ac:dyDescent="0.25">
      <c r="R54" s="33"/>
      <c r="S54" s="33"/>
      <c r="T54" s="33"/>
      <c r="U54" s="33"/>
      <c r="V54" s="33"/>
      <c r="W54" s="33"/>
      <c r="X54" s="33"/>
      <c r="Y54" s="33"/>
      <c r="Z54" s="33"/>
      <c r="AA54" s="33"/>
    </row>
    <row r="55" spans="14:27" x14ac:dyDescent="0.25">
      <c r="R55" s="33"/>
      <c r="S55" s="33"/>
      <c r="T55" s="33"/>
      <c r="U55" s="33"/>
      <c r="V55" s="33"/>
      <c r="W55" s="33"/>
      <c r="X55" s="33"/>
      <c r="Y55" s="33"/>
      <c r="Z55" s="33"/>
      <c r="AA55" s="33"/>
    </row>
    <row r="56" spans="14:27" x14ac:dyDescent="0.25">
      <c r="R56" s="33"/>
      <c r="S56" s="33"/>
      <c r="T56" s="33"/>
      <c r="U56" s="33"/>
      <c r="V56" s="33"/>
      <c r="W56" s="33"/>
      <c r="X56" s="33"/>
      <c r="Y56" s="33"/>
      <c r="Z56" s="33"/>
      <c r="AA56" s="33"/>
    </row>
    <row r="57" spans="14:27" x14ac:dyDescent="0.25">
      <c r="R57" s="33"/>
      <c r="S57" s="33"/>
      <c r="T57" s="33"/>
      <c r="U57" s="33"/>
      <c r="V57" s="33"/>
      <c r="W57" s="33"/>
      <c r="X57" s="33"/>
      <c r="Y57" s="33"/>
      <c r="Z57" s="33"/>
      <c r="AA57" s="33"/>
    </row>
    <row r="58" spans="14:27" x14ac:dyDescent="0.25">
      <c r="R58" s="33"/>
      <c r="S58" s="33"/>
      <c r="T58" s="33"/>
      <c r="U58" s="33"/>
      <c r="V58" s="33"/>
      <c r="W58" s="33"/>
      <c r="X58" s="33"/>
      <c r="Y58" s="33"/>
      <c r="Z58" s="33"/>
      <c r="AA58" s="33"/>
    </row>
    <row r="59" spans="14:27" x14ac:dyDescent="0.25">
      <c r="R59" s="33"/>
      <c r="S59" s="33"/>
      <c r="T59" s="33"/>
      <c r="U59" s="33"/>
      <c r="V59" s="33"/>
      <c r="W59" s="33"/>
      <c r="X59" s="33"/>
      <c r="Y59" s="33"/>
      <c r="Z59" s="33"/>
      <c r="AA59" s="33"/>
    </row>
    <row r="60" spans="14:27" x14ac:dyDescent="0.25">
      <c r="R60" s="33"/>
      <c r="S60" s="33"/>
      <c r="T60" s="33"/>
      <c r="U60" s="33"/>
      <c r="V60" s="33"/>
      <c r="W60" s="33"/>
      <c r="X60" s="33"/>
      <c r="Y60" s="33"/>
      <c r="Z60" s="33"/>
      <c r="AA60" s="33"/>
    </row>
    <row r="61" spans="14:27" x14ac:dyDescent="0.25">
      <c r="R61" s="33"/>
      <c r="S61" s="33"/>
      <c r="T61" s="33"/>
      <c r="U61" s="33"/>
      <c r="V61" s="33"/>
      <c r="W61" s="33"/>
      <c r="X61" s="33"/>
      <c r="Y61" s="33"/>
      <c r="Z61" s="33"/>
      <c r="AA61" s="33"/>
    </row>
    <row r="62" spans="14:27" x14ac:dyDescent="0.25">
      <c r="R62" s="33"/>
      <c r="S62" s="33"/>
      <c r="T62" s="33"/>
      <c r="U62" s="33"/>
      <c r="V62" s="33"/>
      <c r="W62" s="33"/>
      <c r="X62" s="33"/>
      <c r="Y62" s="33"/>
      <c r="Z62" s="33"/>
      <c r="AA62" s="33"/>
    </row>
    <row r="63" spans="14:27" x14ac:dyDescent="0.25">
      <c r="R63" s="33"/>
      <c r="S63" s="33"/>
      <c r="T63" s="33"/>
      <c r="U63" s="33"/>
      <c r="V63" s="33"/>
      <c r="W63" s="33"/>
      <c r="X63" s="33"/>
      <c r="Y63" s="33"/>
      <c r="Z63" s="33"/>
      <c r="AA63" s="33"/>
    </row>
    <row r="64" spans="14:27" x14ac:dyDescent="0.25">
      <c r="R64" s="33"/>
      <c r="S64" s="33"/>
      <c r="T64" s="33"/>
      <c r="U64" s="33"/>
      <c r="V64" s="33"/>
      <c r="W64" s="33"/>
      <c r="X64" s="33"/>
      <c r="Y64" s="33"/>
      <c r="Z64" s="33"/>
      <c r="AA64" s="33"/>
    </row>
    <row r="65" spans="18:27" x14ac:dyDescent="0.25">
      <c r="R65" s="33"/>
      <c r="S65" s="33"/>
      <c r="T65" s="33"/>
      <c r="U65" s="33"/>
      <c r="V65" s="33"/>
      <c r="W65" s="33"/>
      <c r="X65" s="33"/>
      <c r="Y65" s="33"/>
      <c r="Z65" s="33"/>
      <c r="AA65" s="33"/>
    </row>
    <row r="66" spans="18:27" x14ac:dyDescent="0.25">
      <c r="R66" s="33"/>
      <c r="S66" s="33"/>
      <c r="T66" s="33"/>
      <c r="U66" s="33"/>
      <c r="V66" s="33"/>
      <c r="W66" s="33"/>
      <c r="X66" s="33"/>
      <c r="Y66" s="33"/>
      <c r="Z66" s="33"/>
      <c r="AA66" s="33"/>
    </row>
    <row r="67" spans="18:27" x14ac:dyDescent="0.25">
      <c r="R67" s="33"/>
      <c r="S67" s="33"/>
      <c r="T67" s="33"/>
      <c r="U67" s="33"/>
      <c r="V67" s="33"/>
      <c r="W67" s="33"/>
      <c r="X67" s="33"/>
      <c r="Y67" s="33"/>
      <c r="Z67" s="33"/>
      <c r="AA67" s="33"/>
    </row>
    <row r="68" spans="18:27" x14ac:dyDescent="0.25">
      <c r="R68" s="33"/>
      <c r="S68" s="33"/>
      <c r="T68" s="33"/>
      <c r="U68" s="33"/>
      <c r="V68" s="33"/>
      <c r="W68" s="33"/>
      <c r="X68" s="33"/>
      <c r="Y68" s="33"/>
      <c r="Z68" s="33"/>
      <c r="AA68" s="33"/>
    </row>
    <row r="69" spans="18:27" x14ac:dyDescent="0.25">
      <c r="R69" s="33"/>
      <c r="S69" s="33"/>
      <c r="T69" s="33"/>
      <c r="U69" s="33"/>
      <c r="V69" s="33"/>
      <c r="W69" s="33"/>
      <c r="X69" s="33"/>
      <c r="Y69" s="33"/>
      <c r="Z69" s="33"/>
      <c r="AA69" s="33"/>
    </row>
    <row r="70" spans="18:27" x14ac:dyDescent="0.25">
      <c r="R70" s="33"/>
      <c r="S70" s="33"/>
      <c r="T70" s="33"/>
      <c r="U70" s="33"/>
      <c r="V70" s="33"/>
      <c r="W70" s="33"/>
      <c r="X70" s="33"/>
      <c r="Y70" s="33"/>
      <c r="Z70" s="33"/>
      <c r="AA70" s="33"/>
    </row>
    <row r="71" spans="18:27" x14ac:dyDescent="0.25">
      <c r="R71" s="33"/>
      <c r="S71" s="33"/>
      <c r="T71" s="33"/>
      <c r="U71" s="33"/>
      <c r="V71" s="33"/>
      <c r="W71" s="33"/>
      <c r="X71" s="33"/>
      <c r="Y71" s="33"/>
      <c r="Z71" s="33"/>
      <c r="AA71" s="33"/>
    </row>
    <row r="72" spans="18:27" x14ac:dyDescent="0.25">
      <c r="R72" s="33"/>
      <c r="S72" s="33"/>
      <c r="T72" s="33"/>
      <c r="U72" s="33"/>
      <c r="V72" s="33"/>
      <c r="W72" s="33"/>
      <c r="X72" s="33"/>
      <c r="Y72" s="33"/>
      <c r="Z72" s="33"/>
      <c r="AA72" s="33"/>
    </row>
    <row r="73" spans="18:27" x14ac:dyDescent="0.25">
      <c r="R73" s="33"/>
      <c r="S73" s="33"/>
      <c r="T73" s="33"/>
      <c r="U73" s="33"/>
      <c r="V73" s="33"/>
      <c r="W73" s="33"/>
      <c r="X73" s="33"/>
      <c r="Y73" s="33"/>
      <c r="Z73" s="33"/>
      <c r="AA73" s="33"/>
    </row>
    <row r="74" spans="18:27" x14ac:dyDescent="0.25">
      <c r="R74" s="33"/>
      <c r="S74" s="33"/>
      <c r="T74" s="33"/>
      <c r="U74" s="33"/>
      <c r="V74" s="33"/>
      <c r="W74" s="33"/>
      <c r="X74" s="33"/>
      <c r="Y74" s="33"/>
      <c r="Z74" s="33"/>
      <c r="AA74" s="33"/>
    </row>
    <row r="75" spans="18:27" x14ac:dyDescent="0.25">
      <c r="R75" s="33"/>
      <c r="S75" s="33"/>
      <c r="T75" s="33"/>
      <c r="U75" s="33"/>
      <c r="V75" s="33"/>
      <c r="W75" s="33"/>
      <c r="X75" s="33"/>
      <c r="Y75" s="33"/>
      <c r="Z75" s="33"/>
      <c r="AA75" s="33"/>
    </row>
    <row r="76" spans="18:27" x14ac:dyDescent="0.25">
      <c r="R76" s="33"/>
      <c r="S76" s="33"/>
      <c r="T76" s="33"/>
      <c r="U76" s="33"/>
      <c r="V76" s="33"/>
      <c r="W76" s="33"/>
      <c r="X76" s="33"/>
      <c r="Y76" s="33"/>
      <c r="Z76" s="33"/>
      <c r="AA76" s="33"/>
    </row>
    <row r="77" spans="18:27" x14ac:dyDescent="0.25">
      <c r="R77" s="33"/>
      <c r="S77" s="33"/>
      <c r="T77" s="33"/>
      <c r="U77" s="33"/>
      <c r="V77" s="33"/>
      <c r="W77" s="33"/>
      <c r="X77" s="33"/>
      <c r="Y77" s="33"/>
      <c r="Z77" s="33"/>
      <c r="AA77" s="33"/>
    </row>
    <row r="78" spans="18:27" x14ac:dyDescent="0.25">
      <c r="R78" s="33"/>
      <c r="S78" s="33"/>
      <c r="T78" s="33"/>
      <c r="U78" s="33"/>
      <c r="V78" s="33"/>
      <c r="W78" s="33"/>
      <c r="X78" s="33"/>
      <c r="Y78" s="33"/>
      <c r="Z78" s="33"/>
      <c r="AA78" s="33"/>
    </row>
    <row r="79" spans="18:27" x14ac:dyDescent="0.25">
      <c r="R79" s="33"/>
      <c r="S79" s="33"/>
      <c r="T79" s="33"/>
      <c r="U79" s="33"/>
      <c r="V79" s="33"/>
      <c r="W79" s="33"/>
      <c r="X79" s="33"/>
      <c r="Y79" s="33"/>
      <c r="Z79" s="33"/>
      <c r="AA79" s="33"/>
    </row>
    <row r="80" spans="18:27" x14ac:dyDescent="0.25">
      <c r="R80" s="33"/>
      <c r="S80" s="33"/>
      <c r="T80" s="33"/>
      <c r="U80" s="33"/>
      <c r="V80" s="33"/>
      <c r="W80" s="33"/>
      <c r="X80" s="33"/>
      <c r="Y80" s="33"/>
      <c r="Z80" s="33"/>
      <c r="AA80" s="33"/>
    </row>
    <row r="81" spans="18:27" x14ac:dyDescent="0.25">
      <c r="R81" s="33"/>
      <c r="S81" s="33"/>
      <c r="T81" s="33"/>
      <c r="U81" s="33"/>
      <c r="V81" s="33"/>
      <c r="W81" s="33"/>
      <c r="X81" s="33"/>
      <c r="Y81" s="33"/>
      <c r="Z81" s="33"/>
      <c r="AA81" s="33"/>
    </row>
    <row r="82" spans="18:27" x14ac:dyDescent="0.25">
      <c r="R82" s="33"/>
      <c r="S82" s="33"/>
      <c r="T82" s="33"/>
      <c r="U82" s="33"/>
      <c r="V82" s="33"/>
      <c r="W82" s="33"/>
      <c r="X82" s="33"/>
      <c r="Y82" s="33"/>
      <c r="Z82" s="33"/>
      <c r="AA82" s="33"/>
    </row>
    <row r="83" spans="18:27" x14ac:dyDescent="0.25">
      <c r="R83" s="33"/>
      <c r="S83" s="33"/>
      <c r="T83" s="33"/>
      <c r="U83" s="33"/>
      <c r="V83" s="33"/>
      <c r="W83" s="33"/>
      <c r="X83" s="33"/>
      <c r="Y83" s="33"/>
      <c r="Z83" s="33"/>
      <c r="AA83" s="33"/>
    </row>
    <row r="84" spans="18:27" x14ac:dyDescent="0.25">
      <c r="R84" s="33"/>
      <c r="S84" s="33"/>
      <c r="T84" s="33"/>
      <c r="U84" s="33"/>
      <c r="V84" s="33"/>
      <c r="W84" s="33"/>
      <c r="X84" s="33"/>
      <c r="Y84" s="33"/>
      <c r="Z84" s="33"/>
      <c r="AA84" s="33"/>
    </row>
    <row r="85" spans="18:27" x14ac:dyDescent="0.25">
      <c r="R85" s="33"/>
      <c r="S85" s="33"/>
      <c r="T85" s="33"/>
      <c r="U85" s="33"/>
      <c r="V85" s="33"/>
      <c r="W85" s="33"/>
      <c r="X85" s="33"/>
      <c r="Y85" s="33"/>
      <c r="Z85" s="33"/>
      <c r="AA85" s="33"/>
    </row>
    <row r="86" spans="18:27" x14ac:dyDescent="0.25">
      <c r="R86" s="33"/>
      <c r="S86" s="33"/>
      <c r="T86" s="33"/>
      <c r="U86" s="33"/>
      <c r="V86" s="33"/>
      <c r="W86" s="33"/>
      <c r="X86" s="33"/>
      <c r="Y86" s="33"/>
      <c r="Z86" s="33"/>
      <c r="AA86" s="33"/>
    </row>
    <row r="87" spans="18:27" x14ac:dyDescent="0.25">
      <c r="R87" s="33"/>
      <c r="S87" s="33"/>
      <c r="T87" s="33"/>
      <c r="U87" s="33"/>
      <c r="V87" s="33"/>
      <c r="W87" s="33"/>
      <c r="X87" s="33"/>
      <c r="Y87" s="33"/>
      <c r="Z87" s="33"/>
      <c r="AA87" s="33"/>
    </row>
    <row r="88" spans="18:27" x14ac:dyDescent="0.25">
      <c r="R88" s="33"/>
      <c r="S88" s="33"/>
      <c r="T88" s="33"/>
      <c r="U88" s="33"/>
      <c r="V88" s="33"/>
      <c r="W88" s="33"/>
      <c r="X88" s="33"/>
      <c r="Y88" s="33"/>
      <c r="Z88" s="33"/>
      <c r="AA88" s="33"/>
    </row>
    <row r="89" spans="18:27" x14ac:dyDescent="0.25">
      <c r="R89" s="33"/>
      <c r="S89" s="33"/>
      <c r="T89" s="33"/>
      <c r="U89" s="33"/>
      <c r="V89" s="33"/>
      <c r="W89" s="33"/>
      <c r="X89" s="33"/>
      <c r="Y89" s="33"/>
      <c r="Z89" s="33"/>
      <c r="AA89" s="33"/>
    </row>
    <row r="90" spans="18:27" x14ac:dyDescent="0.25">
      <c r="R90" s="33"/>
      <c r="S90" s="33"/>
      <c r="T90" s="33"/>
      <c r="U90" s="33"/>
      <c r="V90" s="33"/>
      <c r="W90" s="33"/>
      <c r="X90" s="33"/>
      <c r="Y90" s="33"/>
      <c r="Z90" s="33"/>
      <c r="AA90" s="33"/>
    </row>
    <row r="91" spans="18:27" x14ac:dyDescent="0.25">
      <c r="R91" s="33"/>
      <c r="S91" s="33"/>
      <c r="T91" s="33"/>
      <c r="U91" s="33"/>
      <c r="V91" s="33"/>
      <c r="W91" s="33"/>
      <c r="X91" s="33"/>
      <c r="Y91" s="33"/>
      <c r="Z91" s="33"/>
      <c r="AA91" s="33"/>
    </row>
    <row r="92" spans="18:27" x14ac:dyDescent="0.25">
      <c r="R92" s="33"/>
      <c r="S92" s="33"/>
      <c r="T92" s="33"/>
      <c r="U92" s="33"/>
      <c r="V92" s="33"/>
      <c r="W92" s="33"/>
      <c r="X92" s="33"/>
      <c r="Y92" s="33"/>
      <c r="Z92" s="33"/>
      <c r="AA92" s="33"/>
    </row>
    <row r="93" spans="18:27" x14ac:dyDescent="0.25">
      <c r="R93" s="33"/>
      <c r="S93" s="33"/>
      <c r="T93" s="33"/>
      <c r="U93" s="33"/>
      <c r="V93" s="33"/>
      <c r="W93" s="33"/>
      <c r="X93" s="33"/>
      <c r="Y93" s="33"/>
      <c r="Z93" s="33"/>
      <c r="AA93" s="33"/>
    </row>
    <row r="94" spans="18:27" x14ac:dyDescent="0.25">
      <c r="R94" s="33"/>
      <c r="S94" s="33"/>
      <c r="T94" s="33"/>
      <c r="U94" s="33"/>
      <c r="V94" s="33"/>
      <c r="W94" s="33"/>
      <c r="X94" s="33"/>
      <c r="Y94" s="33"/>
      <c r="Z94" s="33"/>
      <c r="AA94" s="33"/>
    </row>
    <row r="95" spans="18:27" x14ac:dyDescent="0.25">
      <c r="R95" s="33"/>
      <c r="S95" s="33"/>
      <c r="T95" s="33"/>
      <c r="U95" s="33"/>
      <c r="V95" s="33"/>
      <c r="W95" s="33"/>
      <c r="X95" s="33"/>
      <c r="Y95" s="33"/>
      <c r="Z95" s="33"/>
      <c r="AA95" s="33"/>
    </row>
    <row r="96" spans="18:27" x14ac:dyDescent="0.25">
      <c r="R96" s="33"/>
      <c r="S96" s="33"/>
      <c r="T96" s="33"/>
      <c r="U96" s="33"/>
      <c r="V96" s="33"/>
      <c r="W96" s="33"/>
      <c r="X96" s="33"/>
      <c r="Y96" s="33"/>
      <c r="Z96" s="33"/>
      <c r="AA96" s="33"/>
    </row>
    <row r="97" spans="18:27" x14ac:dyDescent="0.25">
      <c r="R97" s="33"/>
      <c r="S97" s="33"/>
      <c r="T97" s="33"/>
      <c r="U97" s="33"/>
      <c r="V97" s="33"/>
      <c r="W97" s="33"/>
      <c r="X97" s="33"/>
      <c r="Y97" s="33"/>
      <c r="Z97" s="33"/>
      <c r="AA97" s="33"/>
    </row>
    <row r="98" spans="18:27" x14ac:dyDescent="0.25">
      <c r="R98" s="33"/>
      <c r="S98" s="33"/>
      <c r="T98" s="33"/>
      <c r="U98" s="33"/>
      <c r="V98" s="33"/>
      <c r="W98" s="33"/>
      <c r="X98" s="33"/>
      <c r="Y98" s="33"/>
      <c r="Z98" s="33"/>
      <c r="AA98" s="33"/>
    </row>
    <row r="99" spans="18:27" x14ac:dyDescent="0.25">
      <c r="R99" s="33"/>
      <c r="S99" s="33"/>
      <c r="T99" s="33"/>
      <c r="U99" s="33"/>
      <c r="V99" s="33"/>
      <c r="W99" s="33"/>
      <c r="X99" s="33"/>
      <c r="Y99" s="33"/>
      <c r="Z99" s="33"/>
      <c r="AA99" s="33"/>
    </row>
    <row r="100" spans="18:27" x14ac:dyDescent="0.25">
      <c r="R100" s="33"/>
      <c r="S100" s="33"/>
      <c r="T100" s="33"/>
      <c r="U100" s="33"/>
      <c r="V100" s="33"/>
      <c r="W100" s="33"/>
      <c r="X100" s="33"/>
      <c r="Y100" s="33"/>
      <c r="Z100" s="33"/>
      <c r="AA100" s="33"/>
    </row>
    <row r="101" spans="18:27" x14ac:dyDescent="0.25">
      <c r="R101" s="33"/>
      <c r="S101" s="33"/>
      <c r="T101" s="33"/>
      <c r="U101" s="33"/>
      <c r="V101" s="33"/>
      <c r="W101" s="33"/>
      <c r="X101" s="33"/>
      <c r="Y101" s="33"/>
      <c r="Z101" s="33"/>
      <c r="AA101" s="33"/>
    </row>
    <row r="102" spans="18:27" x14ac:dyDescent="0.25">
      <c r="R102" s="33"/>
      <c r="S102" s="33"/>
      <c r="T102" s="33"/>
      <c r="U102" s="33"/>
      <c r="V102" s="33"/>
      <c r="W102" s="33"/>
      <c r="X102" s="33"/>
      <c r="Y102" s="33"/>
      <c r="Z102" s="33"/>
      <c r="AA102" s="33"/>
    </row>
    <row r="103" spans="18:27" x14ac:dyDescent="0.25">
      <c r="R103" s="33"/>
      <c r="S103" s="33"/>
      <c r="T103" s="33"/>
      <c r="U103" s="33"/>
      <c r="V103" s="33"/>
      <c r="W103" s="33"/>
      <c r="X103" s="33"/>
      <c r="Y103" s="33"/>
      <c r="Z103" s="33"/>
      <c r="AA103" s="33"/>
    </row>
    <row r="104" spans="18:27" x14ac:dyDescent="0.25">
      <c r="R104" s="33"/>
      <c r="S104" s="33"/>
      <c r="T104" s="33"/>
      <c r="U104" s="33"/>
      <c r="V104" s="33"/>
      <c r="W104" s="33"/>
      <c r="X104" s="33"/>
      <c r="Y104" s="33"/>
      <c r="Z104" s="33"/>
      <c r="AA104" s="33"/>
    </row>
    <row r="105" spans="18:27" x14ac:dyDescent="0.25">
      <c r="R105" s="33"/>
      <c r="S105" s="33"/>
      <c r="T105" s="33"/>
      <c r="U105" s="33"/>
      <c r="V105" s="33"/>
      <c r="W105" s="33"/>
      <c r="X105" s="33"/>
      <c r="Y105" s="33"/>
      <c r="Z105" s="33"/>
      <c r="AA105" s="33"/>
    </row>
    <row r="106" spans="18:27" x14ac:dyDescent="0.25">
      <c r="R106" s="33"/>
      <c r="S106" s="33"/>
      <c r="T106" s="33"/>
      <c r="U106" s="33"/>
      <c r="V106" s="33"/>
      <c r="W106" s="33"/>
      <c r="X106" s="33"/>
      <c r="Y106" s="33"/>
      <c r="Z106" s="33"/>
      <c r="AA106" s="33"/>
    </row>
    <row r="107" spans="18:27" x14ac:dyDescent="0.25">
      <c r="R107" s="33"/>
      <c r="S107" s="33"/>
      <c r="T107" s="33"/>
      <c r="U107" s="33"/>
      <c r="V107" s="33"/>
      <c r="W107" s="33"/>
      <c r="X107" s="33"/>
      <c r="Y107" s="33"/>
      <c r="Z107" s="33"/>
      <c r="AA107" s="33"/>
    </row>
    <row r="108" spans="18:27" x14ac:dyDescent="0.25">
      <c r="R108" s="33"/>
      <c r="S108" s="33"/>
      <c r="T108" s="33"/>
      <c r="U108" s="33"/>
      <c r="V108" s="33"/>
      <c r="W108" s="33"/>
      <c r="X108" s="33"/>
      <c r="Y108" s="33"/>
      <c r="Z108" s="33"/>
      <c r="AA108" s="33"/>
    </row>
    <row r="109" spans="18:27" x14ac:dyDescent="0.25">
      <c r="R109" s="33"/>
      <c r="S109" s="33"/>
      <c r="T109" s="33"/>
      <c r="U109" s="33"/>
      <c r="V109" s="33"/>
      <c r="W109" s="33"/>
      <c r="X109" s="33"/>
      <c r="Y109" s="33"/>
      <c r="Z109" s="33"/>
      <c r="AA109" s="33"/>
    </row>
    <row r="110" spans="18:27" x14ac:dyDescent="0.25">
      <c r="R110" s="33"/>
      <c r="S110" s="33"/>
      <c r="T110" s="33"/>
      <c r="U110" s="33"/>
      <c r="V110" s="33"/>
      <c r="W110" s="33"/>
      <c r="X110" s="33"/>
      <c r="Y110" s="33"/>
      <c r="Z110" s="33"/>
      <c r="AA110" s="33"/>
    </row>
    <row r="111" spans="18:27" x14ac:dyDescent="0.25">
      <c r="R111" s="33"/>
      <c r="S111" s="33"/>
      <c r="T111" s="33"/>
      <c r="U111" s="33"/>
      <c r="V111" s="33"/>
      <c r="W111" s="33"/>
      <c r="X111" s="33"/>
      <c r="Y111" s="33"/>
      <c r="Z111" s="33"/>
      <c r="AA111" s="33"/>
    </row>
    <row r="112" spans="18:27" x14ac:dyDescent="0.25">
      <c r="R112" s="33"/>
      <c r="S112" s="33"/>
      <c r="T112" s="33"/>
      <c r="U112" s="33"/>
      <c r="V112" s="33"/>
      <c r="W112" s="33"/>
      <c r="X112" s="33"/>
      <c r="Y112" s="33"/>
      <c r="Z112" s="33"/>
      <c r="AA112" s="33"/>
    </row>
    <row r="113" spans="18:27" x14ac:dyDescent="0.25">
      <c r="R113" s="33"/>
      <c r="S113" s="33"/>
      <c r="T113" s="33"/>
      <c r="U113" s="33"/>
      <c r="V113" s="33"/>
      <c r="W113" s="33"/>
      <c r="X113" s="33"/>
      <c r="Y113" s="33"/>
      <c r="Z113" s="33"/>
      <c r="AA113" s="33"/>
    </row>
    <row r="114" spans="18:27" x14ac:dyDescent="0.25">
      <c r="R114" s="33"/>
      <c r="S114" s="33"/>
      <c r="T114" s="33"/>
      <c r="U114" s="33"/>
      <c r="V114" s="33"/>
      <c r="W114" s="33"/>
      <c r="X114" s="33"/>
      <c r="Y114" s="33"/>
      <c r="Z114" s="33"/>
      <c r="AA114" s="33"/>
    </row>
    <row r="115" spans="18:27" x14ac:dyDescent="0.25">
      <c r="R115" s="33"/>
      <c r="S115" s="33"/>
      <c r="T115" s="33"/>
      <c r="U115" s="33"/>
      <c r="V115" s="33"/>
      <c r="W115" s="33"/>
      <c r="X115" s="33"/>
      <c r="Y115" s="33"/>
      <c r="Z115" s="33"/>
      <c r="AA115" s="33"/>
    </row>
    <row r="116" spans="18:27" x14ac:dyDescent="0.25">
      <c r="R116" s="33"/>
      <c r="S116" s="33"/>
      <c r="T116" s="33"/>
      <c r="U116" s="33"/>
      <c r="V116" s="33"/>
      <c r="W116" s="33"/>
      <c r="X116" s="33"/>
      <c r="Y116" s="33"/>
      <c r="Z116" s="33"/>
      <c r="AA116" s="33"/>
    </row>
    <row r="117" spans="18:27" x14ac:dyDescent="0.25">
      <c r="R117" s="33"/>
      <c r="S117" s="33"/>
      <c r="T117" s="33"/>
      <c r="U117" s="33"/>
      <c r="V117" s="33"/>
      <c r="W117" s="33"/>
      <c r="X117" s="33"/>
      <c r="Y117" s="33"/>
      <c r="Z117" s="33"/>
      <c r="AA117" s="33"/>
    </row>
    <row r="118" spans="18:27" x14ac:dyDescent="0.25">
      <c r="R118" s="33"/>
      <c r="S118" s="33"/>
      <c r="T118" s="33"/>
      <c r="U118" s="33"/>
      <c r="V118" s="33"/>
      <c r="W118" s="33"/>
      <c r="X118" s="33"/>
      <c r="Y118" s="33"/>
      <c r="Z118" s="33"/>
      <c r="AA118" s="33"/>
    </row>
    <row r="119" spans="18:27" x14ac:dyDescent="0.25">
      <c r="R119" s="33"/>
      <c r="S119" s="33"/>
      <c r="T119" s="33"/>
      <c r="U119" s="33"/>
      <c r="V119" s="33"/>
      <c r="W119" s="33"/>
      <c r="X119" s="33"/>
      <c r="Y119" s="33"/>
      <c r="Z119" s="33"/>
      <c r="AA119" s="33"/>
    </row>
    <row r="120" spans="18:27" x14ac:dyDescent="0.25">
      <c r="R120" s="33"/>
      <c r="S120" s="33"/>
      <c r="T120" s="33"/>
      <c r="U120" s="33"/>
      <c r="V120" s="33"/>
      <c r="W120" s="33"/>
      <c r="X120" s="33"/>
      <c r="Y120" s="33"/>
      <c r="Z120" s="33"/>
      <c r="AA120" s="33"/>
    </row>
    <row r="121" spans="18:27" x14ac:dyDescent="0.25">
      <c r="R121" s="33"/>
      <c r="S121" s="33"/>
      <c r="T121" s="33"/>
      <c r="U121" s="33"/>
      <c r="V121" s="33"/>
      <c r="W121" s="33"/>
      <c r="X121" s="33"/>
      <c r="Y121" s="33"/>
      <c r="Z121" s="33"/>
      <c r="AA121" s="33"/>
    </row>
    <row r="122" spans="18:27" x14ac:dyDescent="0.25">
      <c r="R122" s="33"/>
      <c r="S122" s="33"/>
      <c r="T122" s="33"/>
      <c r="U122" s="33"/>
      <c r="V122" s="33"/>
      <c r="W122" s="33"/>
      <c r="X122" s="33"/>
      <c r="Y122" s="33"/>
      <c r="Z122" s="33"/>
      <c r="AA122" s="33"/>
    </row>
    <row r="123" spans="18:27" x14ac:dyDescent="0.25">
      <c r="R123" s="33"/>
      <c r="S123" s="33"/>
      <c r="T123" s="33"/>
      <c r="U123" s="33"/>
      <c r="V123" s="33"/>
      <c r="W123" s="33"/>
      <c r="X123" s="33"/>
      <c r="Y123" s="33"/>
      <c r="Z123" s="33"/>
      <c r="AA123" s="33"/>
    </row>
    <row r="124" spans="18:27" x14ac:dyDescent="0.25">
      <c r="R124" s="33"/>
      <c r="S124" s="33"/>
      <c r="T124" s="33"/>
      <c r="U124" s="33"/>
      <c r="V124" s="33"/>
      <c r="W124" s="33"/>
      <c r="X124" s="33"/>
      <c r="Y124" s="33"/>
      <c r="Z124" s="33"/>
      <c r="AA124" s="33"/>
    </row>
    <row r="125" spans="18:27" x14ac:dyDescent="0.25">
      <c r="R125" s="33"/>
      <c r="S125" s="33"/>
      <c r="T125" s="33"/>
      <c r="U125" s="33"/>
      <c r="V125" s="33"/>
      <c r="W125" s="33"/>
      <c r="X125" s="33"/>
      <c r="Y125" s="33"/>
      <c r="Z125" s="33"/>
      <c r="AA125" s="33"/>
    </row>
    <row r="126" spans="18:27" x14ac:dyDescent="0.25">
      <c r="R126" s="33"/>
      <c r="S126" s="33"/>
      <c r="T126" s="33"/>
      <c r="U126" s="33"/>
      <c r="V126" s="33"/>
      <c r="W126" s="33"/>
      <c r="X126" s="33"/>
      <c r="Y126" s="33"/>
      <c r="Z126" s="33"/>
      <c r="AA126" s="33"/>
    </row>
    <row r="127" spans="18:27" x14ac:dyDescent="0.25">
      <c r="R127" s="33"/>
      <c r="S127" s="33"/>
      <c r="T127" s="33"/>
      <c r="U127" s="33"/>
      <c r="V127" s="33"/>
      <c r="W127" s="33"/>
      <c r="X127" s="33"/>
      <c r="Y127" s="33"/>
      <c r="Z127" s="33"/>
      <c r="AA127" s="33"/>
    </row>
    <row r="128" spans="18:27" x14ac:dyDescent="0.25">
      <c r="R128" s="33"/>
      <c r="S128" s="33"/>
      <c r="T128" s="33"/>
      <c r="U128" s="33"/>
      <c r="V128" s="33"/>
      <c r="W128" s="33"/>
      <c r="X128" s="33"/>
      <c r="Y128" s="33"/>
      <c r="Z128" s="33"/>
      <c r="AA128" s="33"/>
    </row>
    <row r="129" spans="18:27" x14ac:dyDescent="0.25">
      <c r="R129" s="33"/>
      <c r="S129" s="33"/>
      <c r="T129" s="33"/>
      <c r="U129" s="33"/>
      <c r="V129" s="33"/>
      <c r="W129" s="33"/>
      <c r="X129" s="33"/>
      <c r="Y129" s="33"/>
      <c r="Z129" s="33"/>
      <c r="AA129" s="33"/>
    </row>
    <row r="130" spans="18:27" x14ac:dyDescent="0.25">
      <c r="R130" s="33"/>
      <c r="S130" s="33"/>
      <c r="T130" s="33"/>
      <c r="U130" s="33"/>
      <c r="V130" s="33"/>
      <c r="W130" s="33"/>
      <c r="X130" s="33"/>
      <c r="Y130" s="33"/>
      <c r="Z130" s="33"/>
      <c r="AA130" s="33"/>
    </row>
    <row r="131" spans="18:27" x14ac:dyDescent="0.25">
      <c r="R131" s="33"/>
      <c r="S131" s="33"/>
      <c r="T131" s="33"/>
      <c r="U131" s="33"/>
      <c r="V131" s="33"/>
      <c r="W131" s="33"/>
      <c r="X131" s="33"/>
      <c r="Y131" s="33"/>
      <c r="Z131" s="33"/>
      <c r="AA131" s="33"/>
    </row>
    <row r="132" spans="18:27" x14ac:dyDescent="0.25">
      <c r="R132" s="33"/>
      <c r="S132" s="33"/>
      <c r="T132" s="33"/>
      <c r="U132" s="33"/>
      <c r="V132" s="33"/>
      <c r="W132" s="33"/>
      <c r="X132" s="33"/>
      <c r="Y132" s="33"/>
      <c r="Z132" s="33"/>
      <c r="AA132" s="33"/>
    </row>
    <row r="133" spans="18:27" x14ac:dyDescent="0.25">
      <c r="R133" s="33"/>
      <c r="S133" s="33"/>
      <c r="T133" s="33"/>
      <c r="U133" s="33"/>
      <c r="V133" s="33"/>
      <c r="W133" s="33"/>
      <c r="X133" s="33"/>
      <c r="Y133" s="33"/>
      <c r="Z133" s="33"/>
      <c r="AA133" s="33"/>
    </row>
    <row r="134" spans="18:27" ht="15" customHeight="1" x14ac:dyDescent="0.25">
      <c r="R134" s="33"/>
      <c r="S134" s="33"/>
      <c r="T134" s="33"/>
      <c r="U134" s="33"/>
      <c r="V134" s="33"/>
      <c r="W134" s="33"/>
      <c r="X134" s="33"/>
      <c r="Y134" s="33"/>
      <c r="Z134" s="33"/>
      <c r="AA134" s="33"/>
    </row>
    <row r="135" spans="18:27" ht="15" customHeight="1" x14ac:dyDescent="0.25">
      <c r="R135" s="33"/>
      <c r="S135" s="33"/>
      <c r="T135" s="33"/>
      <c r="U135" s="33"/>
      <c r="V135" s="33"/>
      <c r="W135" s="33"/>
      <c r="X135" s="33"/>
      <c r="Y135" s="33"/>
      <c r="Z135" s="33"/>
      <c r="AA135" s="33"/>
    </row>
    <row r="136" spans="18:27" x14ac:dyDescent="0.25">
      <c r="R136" s="33"/>
      <c r="S136" s="33"/>
      <c r="T136" s="33"/>
      <c r="U136" s="33"/>
      <c r="V136" s="33"/>
      <c r="W136" s="33"/>
      <c r="X136" s="33"/>
      <c r="Y136" s="33"/>
      <c r="Z136" s="33"/>
      <c r="AA136" s="33"/>
    </row>
    <row r="137" spans="18:27" x14ac:dyDescent="0.25">
      <c r="R137" s="33"/>
      <c r="S137" s="33"/>
      <c r="T137" s="33"/>
      <c r="U137" s="33"/>
      <c r="V137" s="33"/>
      <c r="W137" s="33"/>
      <c r="X137" s="33"/>
      <c r="Y137" s="33"/>
      <c r="Z137" s="33"/>
      <c r="AA137" s="33"/>
    </row>
    <row r="138" spans="18:27" x14ac:dyDescent="0.25">
      <c r="R138" s="33"/>
      <c r="S138" s="33"/>
      <c r="T138" s="33"/>
      <c r="U138" s="33"/>
      <c r="V138" s="33"/>
      <c r="W138" s="33"/>
      <c r="X138" s="33"/>
      <c r="Y138" s="33"/>
      <c r="Z138" s="33"/>
      <c r="AA138" s="33"/>
    </row>
    <row r="139" spans="18:27" x14ac:dyDescent="0.25">
      <c r="R139" s="33"/>
      <c r="S139" s="33"/>
      <c r="T139" s="33"/>
      <c r="U139" s="33"/>
      <c r="V139" s="33"/>
      <c r="W139" s="33"/>
      <c r="X139" s="33"/>
      <c r="Y139" s="33"/>
      <c r="Z139" s="33"/>
      <c r="AA139" s="33"/>
    </row>
    <row r="140" spans="18:27" x14ac:dyDescent="0.25">
      <c r="R140" s="33"/>
      <c r="S140" s="33"/>
      <c r="T140" s="33"/>
      <c r="U140" s="33"/>
      <c r="V140" s="33"/>
      <c r="W140" s="33"/>
      <c r="X140" s="33"/>
      <c r="Y140" s="33"/>
      <c r="Z140" s="33"/>
      <c r="AA140" s="33"/>
    </row>
    <row r="141" spans="18:27" x14ac:dyDescent="0.25">
      <c r="R141" s="33"/>
      <c r="S141" s="33"/>
      <c r="T141" s="33"/>
      <c r="U141" s="33"/>
      <c r="V141" s="33"/>
      <c r="W141" s="33"/>
      <c r="X141" s="33"/>
      <c r="Y141" s="33"/>
      <c r="Z141" s="33"/>
      <c r="AA141" s="33"/>
    </row>
    <row r="142" spans="18:27" x14ac:dyDescent="0.25">
      <c r="R142" s="33"/>
      <c r="S142" s="33"/>
      <c r="T142" s="33"/>
      <c r="U142" s="33"/>
      <c r="V142" s="33"/>
      <c r="W142" s="33"/>
      <c r="X142" s="33"/>
      <c r="Y142" s="33"/>
      <c r="Z142" s="33"/>
      <c r="AA142" s="33"/>
    </row>
    <row r="143" spans="18:27" x14ac:dyDescent="0.25">
      <c r="R143" s="33"/>
      <c r="S143" s="33"/>
      <c r="T143" s="33"/>
      <c r="U143" s="33"/>
      <c r="V143" s="33"/>
      <c r="W143" s="33"/>
      <c r="X143" s="33"/>
      <c r="Y143" s="33"/>
      <c r="Z143" s="33"/>
      <c r="AA143" s="33"/>
    </row>
    <row r="144" spans="18:27" x14ac:dyDescent="0.25">
      <c r="R144" s="33"/>
      <c r="S144" s="33"/>
      <c r="T144" s="33"/>
      <c r="U144" s="33"/>
      <c r="V144" s="33"/>
      <c r="W144" s="33"/>
      <c r="X144" s="33"/>
      <c r="Y144" s="33"/>
      <c r="Z144" s="33"/>
      <c r="AA144" s="33"/>
    </row>
    <row r="145" spans="18:27" x14ac:dyDescent="0.25">
      <c r="R145" s="33"/>
      <c r="S145" s="33"/>
      <c r="T145" s="33"/>
      <c r="U145" s="33"/>
      <c r="V145" s="33"/>
      <c r="W145" s="33"/>
      <c r="X145" s="33"/>
      <c r="Y145" s="33"/>
      <c r="Z145" s="33"/>
      <c r="AA145" s="33"/>
    </row>
    <row r="146" spans="18:27" x14ac:dyDescent="0.25">
      <c r="R146" s="33"/>
      <c r="S146" s="33"/>
      <c r="T146" s="33"/>
      <c r="U146" s="33"/>
      <c r="V146" s="33"/>
      <c r="W146" s="33"/>
      <c r="X146" s="33"/>
      <c r="Y146" s="33"/>
      <c r="Z146" s="33"/>
      <c r="AA146" s="33"/>
    </row>
    <row r="147" spans="18:27" x14ac:dyDescent="0.25">
      <c r="R147" s="33"/>
      <c r="S147" s="33"/>
      <c r="T147" s="33"/>
      <c r="U147" s="33"/>
      <c r="V147" s="33"/>
      <c r="W147" s="33"/>
      <c r="X147" s="33"/>
      <c r="Y147" s="33"/>
      <c r="Z147" s="33"/>
      <c r="AA147" s="33"/>
    </row>
    <row r="148" spans="18:27" x14ac:dyDescent="0.25">
      <c r="R148" s="33"/>
      <c r="S148" s="33"/>
      <c r="T148" s="33"/>
      <c r="U148" s="33"/>
      <c r="V148" s="33"/>
      <c r="W148" s="33"/>
      <c r="X148" s="33"/>
      <c r="Y148" s="33"/>
      <c r="Z148" s="33"/>
      <c r="AA148" s="33"/>
    </row>
    <row r="149" spans="18:27" x14ac:dyDescent="0.25">
      <c r="R149" s="33"/>
      <c r="S149" s="33"/>
      <c r="T149" s="33"/>
      <c r="U149" s="33"/>
      <c r="V149" s="33"/>
      <c r="W149" s="33"/>
      <c r="X149" s="33"/>
      <c r="Y149" s="33"/>
      <c r="Z149" s="33"/>
      <c r="AA149" s="33"/>
    </row>
    <row r="150" spans="18:27" x14ac:dyDescent="0.25">
      <c r="R150" s="33"/>
      <c r="S150" s="33"/>
      <c r="T150" s="33"/>
      <c r="U150" s="33"/>
      <c r="V150" s="33"/>
      <c r="W150" s="33"/>
      <c r="X150" s="33"/>
      <c r="Y150" s="33"/>
      <c r="Z150" s="33"/>
      <c r="AA150" s="33"/>
    </row>
    <row r="151" spans="18:27" x14ac:dyDescent="0.25">
      <c r="R151" s="33"/>
      <c r="S151" s="33"/>
      <c r="T151" s="33"/>
      <c r="U151" s="33"/>
      <c r="V151" s="33"/>
      <c r="W151" s="33"/>
      <c r="X151" s="33"/>
      <c r="Y151" s="33"/>
      <c r="Z151" s="33"/>
      <c r="AA151" s="33"/>
    </row>
    <row r="152" spans="18:27" x14ac:dyDescent="0.25">
      <c r="R152" s="33"/>
      <c r="S152" s="33"/>
      <c r="T152" s="33"/>
      <c r="U152" s="33"/>
      <c r="V152" s="33"/>
      <c r="W152" s="33"/>
      <c r="X152" s="33"/>
      <c r="Y152" s="33"/>
      <c r="Z152" s="33"/>
      <c r="AA152" s="33"/>
    </row>
    <row r="153" spans="18:27" x14ac:dyDescent="0.25">
      <c r="R153" s="33"/>
      <c r="S153" s="33"/>
      <c r="T153" s="33"/>
      <c r="U153" s="33"/>
      <c r="V153" s="33"/>
      <c r="W153" s="33"/>
      <c r="X153" s="33"/>
      <c r="Y153" s="33"/>
      <c r="Z153" s="33"/>
      <c r="AA153" s="33"/>
    </row>
    <row r="154" spans="18:27" x14ac:dyDescent="0.25">
      <c r="R154" s="33"/>
      <c r="S154" s="33"/>
      <c r="T154" s="33"/>
      <c r="U154" s="33"/>
      <c r="V154" s="33"/>
      <c r="W154" s="33"/>
      <c r="X154" s="33"/>
      <c r="Y154" s="33"/>
      <c r="Z154" s="33"/>
      <c r="AA154" s="33"/>
    </row>
    <row r="155" spans="18:27" x14ac:dyDescent="0.25">
      <c r="R155" s="33"/>
      <c r="S155" s="33"/>
      <c r="T155" s="33"/>
      <c r="U155" s="33"/>
      <c r="V155" s="33"/>
      <c r="W155" s="33"/>
      <c r="X155" s="33"/>
      <c r="Y155" s="33"/>
      <c r="Z155" s="33"/>
      <c r="AA155" s="33"/>
    </row>
    <row r="156" spans="18:27" x14ac:dyDescent="0.25">
      <c r="R156" s="33"/>
      <c r="S156" s="33"/>
      <c r="T156" s="33"/>
      <c r="U156" s="33"/>
      <c r="V156" s="33"/>
      <c r="W156" s="33"/>
      <c r="X156" s="33"/>
      <c r="Y156" s="33"/>
      <c r="Z156" s="33"/>
      <c r="AA156" s="33"/>
    </row>
    <row r="157" spans="18:27" x14ac:dyDescent="0.25">
      <c r="R157" s="33"/>
      <c r="S157" s="33"/>
      <c r="T157" s="33"/>
      <c r="U157" s="33"/>
      <c r="V157" s="33"/>
      <c r="W157" s="33"/>
      <c r="X157" s="33"/>
      <c r="Y157" s="33"/>
      <c r="Z157" s="33"/>
      <c r="AA157" s="33"/>
    </row>
    <row r="158" spans="18:27" x14ac:dyDescent="0.25">
      <c r="R158" s="33"/>
      <c r="S158" s="33"/>
      <c r="T158" s="33"/>
      <c r="U158" s="33"/>
      <c r="V158" s="33"/>
      <c r="W158" s="33"/>
      <c r="X158" s="33"/>
      <c r="Y158" s="33"/>
      <c r="Z158" s="33"/>
      <c r="AA158" s="33"/>
    </row>
    <row r="159" spans="18:27" x14ac:dyDescent="0.25">
      <c r="R159" s="33"/>
      <c r="S159" s="33"/>
      <c r="T159" s="33"/>
      <c r="U159" s="33"/>
      <c r="V159" s="33"/>
      <c r="W159" s="33"/>
      <c r="X159" s="33"/>
      <c r="Y159" s="33"/>
      <c r="Z159" s="33"/>
      <c r="AA159" s="33"/>
    </row>
    <row r="160" spans="18:27" x14ac:dyDescent="0.25">
      <c r="R160" s="33"/>
      <c r="S160" s="33"/>
      <c r="T160" s="33"/>
      <c r="U160" s="33"/>
      <c r="V160" s="33"/>
      <c r="W160" s="33"/>
      <c r="X160" s="33"/>
      <c r="Y160" s="33"/>
      <c r="Z160" s="33"/>
      <c r="AA160" s="33"/>
    </row>
    <row r="161" spans="18:27" x14ac:dyDescent="0.25">
      <c r="R161" s="33"/>
      <c r="S161" s="33"/>
      <c r="T161" s="33"/>
      <c r="U161" s="33"/>
      <c r="V161" s="33"/>
      <c r="W161" s="33"/>
      <c r="X161" s="33"/>
      <c r="Y161" s="33"/>
      <c r="Z161" s="33"/>
      <c r="AA161" s="33"/>
    </row>
    <row r="162" spans="18:27" x14ac:dyDescent="0.25">
      <c r="R162" s="33"/>
      <c r="S162" s="33"/>
      <c r="T162" s="33"/>
      <c r="U162" s="33"/>
      <c r="V162" s="33"/>
      <c r="W162" s="33"/>
      <c r="X162" s="33"/>
      <c r="Y162" s="33"/>
      <c r="Z162" s="33"/>
      <c r="AA162" s="33"/>
    </row>
    <row r="163" spans="18:27" x14ac:dyDescent="0.25">
      <c r="R163" s="33"/>
      <c r="S163" s="33"/>
      <c r="T163" s="33"/>
      <c r="U163" s="33"/>
      <c r="V163" s="33"/>
      <c r="W163" s="33"/>
      <c r="X163" s="33"/>
      <c r="Y163" s="33"/>
      <c r="Z163" s="33"/>
      <c r="AA163" s="33"/>
    </row>
    <row r="164" spans="18:27" x14ac:dyDescent="0.25">
      <c r="R164" s="33"/>
      <c r="S164" s="33"/>
      <c r="T164" s="33"/>
      <c r="U164" s="33"/>
      <c r="V164" s="33"/>
      <c r="W164" s="33"/>
      <c r="X164" s="33"/>
      <c r="Y164" s="33"/>
      <c r="Z164" s="33"/>
      <c r="AA164" s="33"/>
    </row>
    <row r="165" spans="18:27" x14ac:dyDescent="0.25">
      <c r="R165" s="33"/>
      <c r="S165" s="33"/>
      <c r="T165" s="33"/>
      <c r="U165" s="33"/>
      <c r="V165" s="33"/>
      <c r="W165" s="33"/>
      <c r="X165" s="33"/>
      <c r="Y165" s="33"/>
      <c r="Z165" s="33"/>
      <c r="AA165" s="33"/>
    </row>
    <row r="166" spans="18:27" x14ac:dyDescent="0.25">
      <c r="R166" s="33"/>
      <c r="S166" s="33"/>
      <c r="T166" s="33"/>
      <c r="U166" s="33"/>
      <c r="V166" s="33"/>
      <c r="W166" s="33"/>
      <c r="X166" s="33"/>
      <c r="Y166" s="33"/>
      <c r="Z166" s="33"/>
      <c r="AA166" s="33"/>
    </row>
    <row r="167" spans="18:27" x14ac:dyDescent="0.25">
      <c r="R167" s="33"/>
      <c r="S167" s="33"/>
      <c r="T167" s="33"/>
      <c r="U167" s="33"/>
      <c r="V167" s="33"/>
      <c r="W167" s="33"/>
      <c r="X167" s="33"/>
      <c r="Y167" s="33"/>
      <c r="Z167" s="33"/>
      <c r="AA167" s="33"/>
    </row>
    <row r="168" spans="18:27" x14ac:dyDescent="0.25">
      <c r="R168" s="33"/>
      <c r="S168" s="33"/>
      <c r="T168" s="33"/>
      <c r="U168" s="33"/>
      <c r="V168" s="33"/>
      <c r="W168" s="33"/>
      <c r="X168" s="33"/>
      <c r="Y168" s="33"/>
      <c r="Z168" s="33"/>
      <c r="AA168" s="33"/>
    </row>
    <row r="169" spans="18:27" x14ac:dyDescent="0.25">
      <c r="R169" s="33"/>
      <c r="S169" s="33"/>
      <c r="T169" s="33"/>
      <c r="U169" s="33"/>
      <c r="V169" s="33"/>
      <c r="W169" s="33"/>
      <c r="X169" s="33"/>
      <c r="Y169" s="33"/>
      <c r="Z169" s="33"/>
      <c r="AA169" s="33"/>
    </row>
    <row r="170" spans="18:27" x14ac:dyDescent="0.25">
      <c r="R170" s="33"/>
      <c r="S170" s="33"/>
      <c r="T170" s="33"/>
      <c r="U170" s="33"/>
      <c r="V170" s="33"/>
      <c r="W170" s="33"/>
      <c r="X170" s="33"/>
      <c r="Y170" s="33"/>
      <c r="Z170" s="33"/>
      <c r="AA170" s="33"/>
    </row>
    <row r="171" spans="18:27" x14ac:dyDescent="0.25">
      <c r="R171" s="33"/>
      <c r="S171" s="33"/>
      <c r="T171" s="33"/>
      <c r="U171" s="33"/>
      <c r="V171" s="33"/>
      <c r="W171" s="33"/>
      <c r="X171" s="33"/>
      <c r="Y171" s="33"/>
      <c r="Z171" s="33"/>
      <c r="AA171" s="33"/>
    </row>
    <row r="172" spans="18:27" x14ac:dyDescent="0.25">
      <c r="R172" s="33"/>
      <c r="S172" s="33"/>
      <c r="T172" s="33"/>
      <c r="U172" s="33"/>
      <c r="V172" s="33"/>
      <c r="W172" s="33"/>
      <c r="X172" s="33"/>
      <c r="Y172" s="33"/>
      <c r="Z172" s="33"/>
      <c r="AA172" s="33"/>
    </row>
    <row r="173" spans="18:27" x14ac:dyDescent="0.25">
      <c r="R173" s="33"/>
      <c r="S173" s="33"/>
      <c r="T173" s="33"/>
      <c r="U173" s="33"/>
      <c r="V173" s="33"/>
      <c r="W173" s="33"/>
      <c r="X173" s="33"/>
      <c r="Y173" s="33"/>
      <c r="Z173" s="33"/>
      <c r="AA173" s="33"/>
    </row>
    <row r="174" spans="18:27" x14ac:dyDescent="0.25">
      <c r="R174" s="33"/>
      <c r="S174" s="33"/>
      <c r="T174" s="33"/>
      <c r="U174" s="33"/>
      <c r="V174" s="33"/>
      <c r="W174" s="33"/>
      <c r="X174" s="33"/>
      <c r="Y174" s="33"/>
      <c r="Z174" s="33"/>
      <c r="AA174" s="33"/>
    </row>
    <row r="175" spans="18:27" x14ac:dyDescent="0.25">
      <c r="R175" s="33"/>
      <c r="S175" s="33"/>
      <c r="T175" s="33"/>
      <c r="U175" s="33"/>
      <c r="V175" s="33"/>
      <c r="W175" s="33"/>
      <c r="X175" s="33"/>
      <c r="Y175" s="33"/>
      <c r="Z175" s="33"/>
      <c r="AA175" s="33"/>
    </row>
    <row r="176" spans="18:27" x14ac:dyDescent="0.25">
      <c r="R176" s="33"/>
      <c r="S176" s="33"/>
      <c r="T176" s="33"/>
      <c r="U176" s="33"/>
      <c r="V176" s="33"/>
      <c r="W176" s="33"/>
      <c r="X176" s="33"/>
      <c r="Y176" s="33"/>
      <c r="Z176" s="33"/>
      <c r="AA176" s="33"/>
    </row>
    <row r="177" spans="18:27" x14ac:dyDescent="0.25">
      <c r="R177" s="33"/>
      <c r="S177" s="33"/>
      <c r="T177" s="33"/>
      <c r="U177" s="33"/>
      <c r="V177" s="33"/>
      <c r="W177" s="33"/>
      <c r="X177" s="33"/>
      <c r="Y177" s="33"/>
      <c r="Z177" s="33"/>
      <c r="AA177" s="33"/>
    </row>
    <row r="178" spans="18:27" x14ac:dyDescent="0.25">
      <c r="R178" s="33"/>
      <c r="S178" s="33"/>
      <c r="T178" s="33"/>
      <c r="U178" s="33"/>
      <c r="V178" s="33"/>
      <c r="W178" s="33"/>
      <c r="X178" s="33"/>
      <c r="Y178" s="33"/>
      <c r="Z178" s="33"/>
      <c r="AA178" s="33"/>
    </row>
    <row r="179" spans="18:27" x14ac:dyDescent="0.25">
      <c r="R179" s="33"/>
      <c r="S179" s="33"/>
      <c r="T179" s="33"/>
      <c r="U179" s="33"/>
      <c r="V179" s="33"/>
      <c r="W179" s="33"/>
      <c r="X179" s="33"/>
      <c r="Y179" s="33"/>
      <c r="Z179" s="33"/>
      <c r="AA179" s="33"/>
    </row>
    <row r="180" spans="18:27" x14ac:dyDescent="0.25">
      <c r="R180" s="33"/>
      <c r="S180" s="33"/>
      <c r="T180" s="33"/>
      <c r="U180" s="33"/>
      <c r="V180" s="33"/>
      <c r="W180" s="33"/>
      <c r="X180" s="33"/>
      <c r="Y180" s="33"/>
      <c r="Z180" s="33"/>
      <c r="AA180" s="33"/>
    </row>
    <row r="181" spans="18:27" x14ac:dyDescent="0.25">
      <c r="R181" s="33"/>
      <c r="S181" s="33"/>
      <c r="T181" s="33"/>
      <c r="U181" s="33"/>
      <c r="V181" s="33"/>
      <c r="W181" s="33"/>
      <c r="X181" s="33"/>
      <c r="Y181" s="33"/>
      <c r="Z181" s="33"/>
      <c r="AA181" s="33"/>
    </row>
    <row r="182" spans="18:27" x14ac:dyDescent="0.25">
      <c r="R182" s="33"/>
      <c r="S182" s="33"/>
      <c r="T182" s="33"/>
      <c r="U182" s="33"/>
      <c r="V182" s="33"/>
      <c r="W182" s="33"/>
      <c r="X182" s="33"/>
      <c r="Y182" s="33"/>
      <c r="Z182" s="33"/>
      <c r="AA182" s="33"/>
    </row>
    <row r="183" spans="18:27" x14ac:dyDescent="0.25">
      <c r="R183" s="33"/>
      <c r="S183" s="33"/>
      <c r="T183" s="33"/>
      <c r="U183" s="33"/>
      <c r="V183" s="33"/>
      <c r="W183" s="33"/>
      <c r="X183" s="33"/>
      <c r="Y183" s="33"/>
      <c r="Z183" s="33"/>
      <c r="AA183" s="33"/>
    </row>
    <row r="184" spans="18:27" x14ac:dyDescent="0.25">
      <c r="R184" s="33"/>
      <c r="S184" s="33"/>
      <c r="T184" s="33"/>
      <c r="U184" s="33"/>
      <c r="V184" s="33"/>
      <c r="W184" s="33"/>
      <c r="X184" s="33"/>
      <c r="Y184" s="33"/>
      <c r="Z184" s="33"/>
      <c r="AA184" s="33"/>
    </row>
    <row r="185" spans="18:27" x14ac:dyDescent="0.25">
      <c r="R185" s="33"/>
      <c r="S185" s="33"/>
      <c r="T185" s="33"/>
      <c r="U185" s="33"/>
      <c r="V185" s="33"/>
      <c r="W185" s="33"/>
      <c r="X185" s="33"/>
      <c r="Y185" s="33"/>
      <c r="Z185" s="33"/>
      <c r="AA185" s="33"/>
    </row>
    <row r="186" spans="18:27" x14ac:dyDescent="0.25">
      <c r="R186" s="33"/>
      <c r="S186" s="33"/>
      <c r="T186" s="33"/>
      <c r="U186" s="33"/>
      <c r="V186" s="33"/>
      <c r="W186" s="33"/>
      <c r="X186" s="33"/>
      <c r="Y186" s="33"/>
      <c r="Z186" s="33"/>
      <c r="AA186" s="33"/>
    </row>
    <row r="187" spans="18:27" x14ac:dyDescent="0.25">
      <c r="R187" s="33"/>
      <c r="S187" s="33"/>
      <c r="T187" s="33"/>
      <c r="U187" s="33"/>
      <c r="V187" s="33"/>
      <c r="W187" s="33"/>
      <c r="X187" s="33"/>
      <c r="Y187" s="33"/>
      <c r="Z187" s="33"/>
      <c r="AA187" s="33"/>
    </row>
    <row r="188" spans="18:27" x14ac:dyDescent="0.25">
      <c r="R188" s="33"/>
      <c r="S188" s="33"/>
      <c r="T188" s="33"/>
      <c r="U188" s="33"/>
      <c r="V188" s="33"/>
      <c r="W188" s="33"/>
      <c r="X188" s="33"/>
      <c r="Y188" s="33"/>
      <c r="Z188" s="33"/>
      <c r="AA188" s="33"/>
    </row>
    <row r="189" spans="18:27" x14ac:dyDescent="0.25">
      <c r="R189" s="33"/>
      <c r="S189" s="33"/>
      <c r="T189" s="33"/>
      <c r="U189" s="33"/>
      <c r="V189" s="33"/>
      <c r="W189" s="33"/>
      <c r="X189" s="33"/>
      <c r="Y189" s="33"/>
      <c r="Z189" s="33"/>
      <c r="AA189" s="33"/>
    </row>
    <row r="190" spans="18:27" x14ac:dyDescent="0.25">
      <c r="R190" s="33"/>
      <c r="S190" s="33"/>
      <c r="T190" s="33"/>
      <c r="U190" s="33"/>
      <c r="V190" s="33"/>
      <c r="W190" s="33"/>
      <c r="X190" s="33"/>
      <c r="Y190" s="33"/>
      <c r="Z190" s="33"/>
      <c r="AA190" s="33"/>
    </row>
    <row r="191" spans="18:27" x14ac:dyDescent="0.25">
      <c r="R191" s="33"/>
      <c r="S191" s="33"/>
      <c r="T191" s="33"/>
      <c r="U191" s="33"/>
      <c r="V191" s="33"/>
      <c r="W191" s="33"/>
      <c r="X191" s="33"/>
      <c r="Y191" s="33"/>
      <c r="Z191" s="33"/>
      <c r="AA191" s="33"/>
    </row>
    <row r="192" spans="18:27" x14ac:dyDescent="0.25">
      <c r="R192" s="33"/>
      <c r="S192" s="33"/>
      <c r="T192" s="33"/>
      <c r="U192" s="33"/>
      <c r="V192" s="33"/>
      <c r="W192" s="33"/>
      <c r="X192" s="33"/>
      <c r="Y192" s="33"/>
      <c r="Z192" s="33"/>
      <c r="AA192" s="33"/>
    </row>
    <row r="193" spans="18:27" x14ac:dyDescent="0.25">
      <c r="R193" s="33"/>
      <c r="S193" s="33"/>
      <c r="T193" s="33"/>
      <c r="U193" s="33"/>
      <c r="V193" s="33"/>
      <c r="W193" s="33"/>
      <c r="X193" s="33"/>
      <c r="Y193" s="33"/>
      <c r="Z193" s="33"/>
      <c r="AA193" s="33"/>
    </row>
    <row r="194" spans="18:27" x14ac:dyDescent="0.25">
      <c r="R194" s="33"/>
      <c r="S194" s="33"/>
      <c r="T194" s="33"/>
      <c r="U194" s="33"/>
      <c r="V194" s="33"/>
      <c r="W194" s="33"/>
      <c r="X194" s="33"/>
      <c r="Y194" s="33"/>
      <c r="Z194" s="33"/>
      <c r="AA194" s="33"/>
    </row>
    <row r="195" spans="18:27" x14ac:dyDescent="0.25">
      <c r="R195" s="33"/>
      <c r="S195" s="33"/>
      <c r="T195" s="33"/>
      <c r="U195" s="33"/>
      <c r="V195" s="33"/>
      <c r="W195" s="33"/>
      <c r="X195" s="33"/>
      <c r="Y195" s="33"/>
      <c r="Z195" s="33"/>
      <c r="AA195" s="33"/>
    </row>
    <row r="196" spans="18:27" x14ac:dyDescent="0.25">
      <c r="R196" s="33"/>
      <c r="S196" s="33"/>
      <c r="T196" s="33"/>
      <c r="U196" s="33"/>
      <c r="V196" s="33"/>
      <c r="W196" s="33"/>
      <c r="X196" s="33"/>
      <c r="Y196" s="33"/>
      <c r="Z196" s="33"/>
      <c r="AA196" s="33"/>
    </row>
    <row r="197" spans="18:27" x14ac:dyDescent="0.25">
      <c r="R197" s="33"/>
      <c r="S197" s="33"/>
      <c r="T197" s="33"/>
      <c r="U197" s="33"/>
      <c r="V197" s="33"/>
      <c r="W197" s="33"/>
      <c r="X197" s="33"/>
      <c r="Y197" s="33"/>
      <c r="Z197" s="33"/>
      <c r="AA197" s="33"/>
    </row>
    <row r="198" spans="18:27" x14ac:dyDescent="0.25">
      <c r="R198" s="33"/>
      <c r="S198" s="33"/>
      <c r="T198" s="33"/>
      <c r="U198" s="33"/>
      <c r="V198" s="33"/>
      <c r="W198" s="33"/>
      <c r="X198" s="33"/>
      <c r="Y198" s="33"/>
      <c r="Z198" s="33"/>
      <c r="AA198" s="33"/>
    </row>
    <row r="199" spans="18:27" x14ac:dyDescent="0.25">
      <c r="R199" s="33"/>
      <c r="S199" s="33"/>
      <c r="T199" s="33"/>
      <c r="U199" s="33"/>
      <c r="V199" s="33"/>
      <c r="W199" s="33"/>
      <c r="X199" s="33"/>
      <c r="Y199" s="33"/>
      <c r="Z199" s="33"/>
      <c r="AA199" s="33"/>
    </row>
    <row r="200" spans="18:27" x14ac:dyDescent="0.25">
      <c r="R200" s="33"/>
      <c r="S200" s="33"/>
      <c r="T200" s="33"/>
      <c r="U200" s="33"/>
      <c r="V200" s="33"/>
      <c r="W200" s="33"/>
      <c r="X200" s="33"/>
      <c r="Y200" s="33"/>
      <c r="Z200" s="33"/>
      <c r="AA200" s="33"/>
    </row>
    <row r="201" spans="18:27" x14ac:dyDescent="0.25">
      <c r="R201" s="33"/>
      <c r="S201" s="33"/>
      <c r="T201" s="33"/>
      <c r="U201" s="33"/>
      <c r="V201" s="33"/>
      <c r="W201" s="33"/>
      <c r="X201" s="33"/>
      <c r="Y201" s="33"/>
      <c r="Z201" s="33"/>
      <c r="AA201" s="33"/>
    </row>
    <row r="224" ht="15" customHeight="1" x14ac:dyDescent="0.25"/>
    <row r="225" ht="15" customHeight="1" x14ac:dyDescent="0.25"/>
    <row r="312" ht="15" customHeight="1" x14ac:dyDescent="0.25"/>
    <row r="313" ht="15" customHeight="1" x14ac:dyDescent="0.25"/>
    <row r="409" ht="15" customHeight="1" x14ac:dyDescent="0.25"/>
    <row r="410" ht="15" customHeight="1" x14ac:dyDescent="0.25"/>
    <row r="467" spans="3:17" x14ac:dyDescent="0.25">
      <c r="C467" s="1"/>
      <c r="D467" s="1"/>
      <c r="E467" s="1"/>
      <c r="F467" s="1"/>
      <c r="G467" s="1"/>
      <c r="H467" s="1"/>
      <c r="N467" s="8"/>
      <c r="O467" s="8"/>
      <c r="P467" s="8"/>
      <c r="Q467" s="8"/>
    </row>
    <row r="468" spans="3:17" x14ac:dyDescent="0.25">
      <c r="C468" s="1"/>
      <c r="D468" s="1"/>
      <c r="E468" s="1"/>
      <c r="F468" s="1"/>
      <c r="G468" s="1"/>
      <c r="H468" s="1"/>
      <c r="N468" s="8"/>
      <c r="O468" s="8"/>
      <c r="P468" s="8"/>
      <c r="Q468" s="8"/>
    </row>
    <row r="469" spans="3:17" x14ac:dyDescent="0.25">
      <c r="C469" s="1"/>
      <c r="D469" s="1"/>
      <c r="E469" s="1"/>
      <c r="F469" s="1"/>
      <c r="G469" s="1"/>
      <c r="H469" s="1"/>
      <c r="N469" s="8"/>
      <c r="O469" s="8"/>
      <c r="P469" s="8"/>
      <c r="Q469" s="8"/>
    </row>
    <row r="470" spans="3:17" x14ac:dyDescent="0.25">
      <c r="C470" s="1"/>
      <c r="D470" s="1"/>
      <c r="E470" s="1"/>
      <c r="F470" s="1"/>
      <c r="G470" s="1"/>
      <c r="H470" s="1"/>
      <c r="N470" s="8"/>
      <c r="O470" s="8"/>
      <c r="P470" s="8"/>
      <c r="Q470" s="8"/>
    </row>
    <row r="471" spans="3:17" x14ac:dyDescent="0.25">
      <c r="C471" s="1"/>
      <c r="D471" s="1"/>
      <c r="E471" s="1"/>
      <c r="F471" s="1"/>
      <c r="G471" s="1"/>
      <c r="H471" s="1"/>
      <c r="N471" s="8"/>
      <c r="O471" s="8"/>
      <c r="P471" s="8"/>
      <c r="Q471" s="8"/>
    </row>
  </sheetData>
  <mergeCells count="42">
    <mergeCell ref="C47:G47"/>
    <mergeCell ref="N47:Q47"/>
    <mergeCell ref="N49:Q49"/>
    <mergeCell ref="N50:Q50"/>
    <mergeCell ref="B30:D30"/>
    <mergeCell ref="B31:D31"/>
    <mergeCell ref="L27:P27"/>
    <mergeCell ref="B26:D26"/>
    <mergeCell ref="M26:P26"/>
    <mergeCell ref="L28:P28"/>
    <mergeCell ref="A27:E27"/>
    <mergeCell ref="A28:E28"/>
    <mergeCell ref="Q8:Q9"/>
    <mergeCell ref="C16:C18"/>
    <mergeCell ref="B21:E21"/>
    <mergeCell ref="L21:P21"/>
    <mergeCell ref="L22:P22"/>
    <mergeCell ref="A20:E20"/>
    <mergeCell ref="J7:L7"/>
    <mergeCell ref="M7:P7"/>
    <mergeCell ref="J8:J9"/>
    <mergeCell ref="K8:K9"/>
    <mergeCell ref="L8:L9"/>
    <mergeCell ref="M8:M9"/>
    <mergeCell ref="N8:O8"/>
    <mergeCell ref="P8:P9"/>
    <mergeCell ref="A2:Q2"/>
    <mergeCell ref="L23:P23"/>
    <mergeCell ref="A24:E24"/>
    <mergeCell ref="A22:E22"/>
    <mergeCell ref="A23:E23"/>
    <mergeCell ref="A3:Q3"/>
    <mergeCell ref="A6:H6"/>
    <mergeCell ref="A7:A9"/>
    <mergeCell ref="B7:B9"/>
    <mergeCell ref="C7:C9"/>
    <mergeCell ref="D7:D9"/>
    <mergeCell ref="E7:E9"/>
    <mergeCell ref="F7:F9"/>
    <mergeCell ref="G7:G9"/>
    <mergeCell ref="H7:H9"/>
    <mergeCell ref="I7:I9"/>
  </mergeCells>
  <printOptions horizontalCentered="1"/>
  <pageMargins left="1.3779527559055118" right="0.98425196850393704" top="0" bottom="0" header="0.31496062992125984" footer="0.31496062992125984"/>
  <pageSetup paperSize="5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63A12-0AAB-4EFC-B3FF-718892A86AB1}">
  <sheetPr>
    <tabColor rgb="FFFF0000"/>
  </sheetPr>
  <dimension ref="A3:AA365"/>
  <sheetViews>
    <sheetView topLeftCell="A17" zoomScale="80" zoomScaleNormal="80" workbookViewId="0">
      <selection activeCell="L36" sqref="L36"/>
    </sheetView>
  </sheetViews>
  <sheetFormatPr defaultRowHeight="15" x14ac:dyDescent="0.25"/>
  <cols>
    <col min="1" max="1" width="4.42578125" customWidth="1"/>
    <col min="2" max="2" width="9.85546875" customWidth="1"/>
    <col min="3" max="3" width="17.140625" customWidth="1"/>
    <col min="4" max="4" width="25" customWidth="1"/>
    <col min="5" max="5" width="17.42578125" customWidth="1"/>
    <col min="6" max="6" width="15.7109375" customWidth="1"/>
    <col min="7" max="7" width="9.7109375" customWidth="1"/>
    <col min="8" max="8" width="16" customWidth="1"/>
    <col min="9" max="9" width="10.42578125" customWidth="1"/>
    <col min="10" max="10" width="10.5703125" customWidth="1"/>
    <col min="11" max="11" width="12.85546875" customWidth="1"/>
    <col min="12" max="12" width="16.140625" customWidth="1"/>
    <col min="13" max="13" width="13.140625" customWidth="1"/>
    <col min="14" max="14" width="9.42578125" customWidth="1"/>
    <col min="15" max="15" width="8.5703125" customWidth="1"/>
    <col min="16" max="16" width="18.28515625" customWidth="1"/>
    <col min="17" max="17" width="12.140625" customWidth="1"/>
  </cols>
  <sheetData>
    <row r="3" spans="1:27" ht="23.1" customHeight="1" x14ac:dyDescent="0.25">
      <c r="A3" s="399" t="s">
        <v>192</v>
      </c>
      <c r="B3" s="399"/>
      <c r="C3" s="399"/>
      <c r="D3" s="399"/>
      <c r="E3" s="399"/>
      <c r="F3" s="399"/>
      <c r="G3" s="399"/>
      <c r="H3" s="399"/>
      <c r="I3" s="399"/>
      <c r="J3" s="399"/>
      <c r="K3" s="399"/>
      <c r="L3" s="399"/>
      <c r="M3" s="399"/>
      <c r="N3" s="399"/>
      <c r="O3" s="399"/>
      <c r="P3" s="399"/>
      <c r="Q3" s="399"/>
      <c r="R3" s="35"/>
      <c r="S3" s="33"/>
      <c r="T3" s="33"/>
      <c r="U3" s="33"/>
      <c r="V3" s="33"/>
      <c r="W3" s="33"/>
      <c r="X3" s="33"/>
      <c r="Y3" s="33"/>
      <c r="Z3" s="33"/>
      <c r="AA3" s="33"/>
    </row>
    <row r="4" spans="1:27" ht="23.1" customHeight="1" x14ac:dyDescent="0.25">
      <c r="A4" s="2" t="str">
        <f>PADI!A4</f>
        <v>Periode    :   Minggu  ke  4 Agustus   2024</v>
      </c>
      <c r="B4" s="2"/>
      <c r="C4" s="2"/>
      <c r="D4" s="2"/>
      <c r="E4" s="38"/>
      <c r="F4" s="38"/>
      <c r="G4" s="39"/>
      <c r="H4" s="40"/>
      <c r="I4" s="40"/>
      <c r="J4" s="40"/>
      <c r="K4" s="40"/>
      <c r="L4" s="40"/>
      <c r="M4" s="40"/>
      <c r="N4" s="40"/>
      <c r="O4" s="40"/>
      <c r="P4" s="40"/>
      <c r="Q4" s="40"/>
      <c r="R4" s="35"/>
      <c r="S4" s="33"/>
      <c r="T4" s="33"/>
      <c r="U4" s="33"/>
      <c r="V4" s="33"/>
      <c r="W4" s="33"/>
      <c r="X4" s="33"/>
      <c r="Y4" s="33"/>
      <c r="Z4" s="33"/>
      <c r="AA4" s="33"/>
    </row>
    <row r="5" spans="1:27" ht="23.1" customHeight="1" x14ac:dyDescent="0.25">
      <c r="A5" s="2" t="s">
        <v>122</v>
      </c>
      <c r="B5" s="2"/>
      <c r="C5" s="2"/>
      <c r="D5" s="2"/>
      <c r="E5" s="39"/>
      <c r="F5" s="39"/>
      <c r="G5" s="39"/>
      <c r="H5" s="40"/>
      <c r="I5" s="40"/>
      <c r="J5" s="40"/>
      <c r="K5" s="40"/>
      <c r="L5" s="40"/>
      <c r="M5" s="40"/>
      <c r="N5" s="40"/>
      <c r="O5" s="40"/>
      <c r="P5" s="40"/>
      <c r="Q5" s="40"/>
      <c r="R5" s="35"/>
      <c r="S5" s="33"/>
      <c r="T5" s="33"/>
      <c r="U5" s="33"/>
      <c r="V5" s="33"/>
      <c r="W5" s="33"/>
      <c r="X5" s="33"/>
      <c r="Y5" s="33"/>
      <c r="Z5" s="33"/>
      <c r="AA5" s="33"/>
    </row>
    <row r="6" spans="1:27" ht="23.1" customHeight="1" thickBot="1" x14ac:dyDescent="0.3">
      <c r="A6" s="39"/>
      <c r="B6" s="39"/>
      <c r="C6" s="39"/>
      <c r="D6" s="39"/>
      <c r="E6" s="39"/>
      <c r="F6" s="39"/>
      <c r="G6" s="39"/>
      <c r="H6" s="39"/>
      <c r="I6" s="40"/>
      <c r="J6" s="40"/>
      <c r="K6" s="40"/>
      <c r="L6" s="40"/>
      <c r="M6" s="40"/>
      <c r="N6" s="40"/>
      <c r="O6" s="40"/>
      <c r="P6" s="40"/>
      <c r="Q6" s="40"/>
      <c r="R6" s="35"/>
      <c r="S6" s="33"/>
      <c r="T6" s="33"/>
      <c r="U6" s="33"/>
      <c r="V6" s="33"/>
      <c r="W6" s="33"/>
      <c r="X6" s="33"/>
      <c r="Y6" s="33"/>
      <c r="Z6" s="33"/>
      <c r="AA6" s="33"/>
    </row>
    <row r="7" spans="1:27" ht="15" customHeight="1" x14ac:dyDescent="0.25">
      <c r="A7" s="406" t="s">
        <v>25</v>
      </c>
      <c r="B7" s="409" t="s">
        <v>26</v>
      </c>
      <c r="C7" s="409" t="s">
        <v>27</v>
      </c>
      <c r="D7" s="412" t="s">
        <v>28</v>
      </c>
      <c r="E7" s="412" t="s">
        <v>29</v>
      </c>
      <c r="F7" s="412" t="s">
        <v>130</v>
      </c>
      <c r="G7" s="409" t="s">
        <v>30</v>
      </c>
      <c r="H7" s="412" t="s">
        <v>31</v>
      </c>
      <c r="I7" s="409" t="s">
        <v>32</v>
      </c>
      <c r="J7" s="415" t="s">
        <v>0</v>
      </c>
      <c r="K7" s="415"/>
      <c r="L7" s="415"/>
      <c r="M7" s="415" t="s">
        <v>1</v>
      </c>
      <c r="N7" s="415"/>
      <c r="O7" s="415"/>
      <c r="P7" s="415"/>
      <c r="Q7" s="45"/>
      <c r="R7" s="35"/>
      <c r="S7" s="33"/>
      <c r="T7" s="33"/>
      <c r="U7" s="33"/>
      <c r="V7" s="33"/>
      <c r="W7" s="33"/>
      <c r="X7" s="33"/>
      <c r="Y7" s="33"/>
      <c r="Z7" s="33"/>
      <c r="AA7" s="33"/>
    </row>
    <row r="8" spans="1:27" ht="15" customHeight="1" x14ac:dyDescent="0.25">
      <c r="A8" s="407"/>
      <c r="B8" s="410"/>
      <c r="C8" s="410"/>
      <c r="D8" s="413"/>
      <c r="E8" s="413"/>
      <c r="F8" s="413"/>
      <c r="G8" s="410"/>
      <c r="H8" s="413"/>
      <c r="I8" s="410"/>
      <c r="J8" s="416" t="s">
        <v>33</v>
      </c>
      <c r="K8" s="416" t="s">
        <v>34</v>
      </c>
      <c r="L8" s="416" t="s">
        <v>126</v>
      </c>
      <c r="M8" s="416" t="s">
        <v>125</v>
      </c>
      <c r="N8" s="417" t="s">
        <v>2</v>
      </c>
      <c r="O8" s="418"/>
      <c r="P8" s="416" t="s">
        <v>35</v>
      </c>
      <c r="Q8" s="419" t="s">
        <v>121</v>
      </c>
      <c r="R8" s="35"/>
      <c r="S8" s="33"/>
      <c r="T8" s="33"/>
      <c r="U8" s="33"/>
      <c r="V8" s="33"/>
      <c r="W8" s="33"/>
      <c r="X8" s="33"/>
      <c r="Y8" s="33"/>
      <c r="Z8" s="33"/>
      <c r="AA8" s="33"/>
    </row>
    <row r="9" spans="1:27" ht="54.75" customHeight="1" thickBot="1" x14ac:dyDescent="0.3">
      <c r="A9" s="408"/>
      <c r="B9" s="411"/>
      <c r="C9" s="411"/>
      <c r="D9" s="414"/>
      <c r="E9" s="414"/>
      <c r="F9" s="414"/>
      <c r="G9" s="411"/>
      <c r="H9" s="414"/>
      <c r="I9" s="411"/>
      <c r="J9" s="411"/>
      <c r="K9" s="411"/>
      <c r="L9" s="411"/>
      <c r="M9" s="411"/>
      <c r="N9" s="73" t="s">
        <v>124</v>
      </c>
      <c r="O9" s="73" t="s">
        <v>123</v>
      </c>
      <c r="P9" s="411"/>
      <c r="Q9" s="420"/>
      <c r="R9" s="35"/>
      <c r="S9" s="33"/>
      <c r="T9" s="33"/>
      <c r="U9" s="33"/>
      <c r="V9" s="33"/>
      <c r="W9" s="33"/>
      <c r="X9" s="33"/>
      <c r="Y9" s="33"/>
      <c r="Z9" s="33"/>
      <c r="AA9" s="33"/>
    </row>
    <row r="10" spans="1:27" ht="23.1" customHeight="1" x14ac:dyDescent="0.25">
      <c r="A10" s="46">
        <v>1</v>
      </c>
      <c r="B10" s="47">
        <v>2</v>
      </c>
      <c r="C10" s="48">
        <v>3</v>
      </c>
      <c r="D10" s="48">
        <v>4</v>
      </c>
      <c r="E10" s="48">
        <v>5</v>
      </c>
      <c r="F10" s="48">
        <v>6</v>
      </c>
      <c r="G10" s="48">
        <v>7</v>
      </c>
      <c r="H10" s="48">
        <v>8</v>
      </c>
      <c r="I10" s="48">
        <v>9</v>
      </c>
      <c r="J10" s="48">
        <v>10</v>
      </c>
      <c r="K10" s="48">
        <v>11</v>
      </c>
      <c r="L10" s="48" t="s">
        <v>127</v>
      </c>
      <c r="M10" s="48">
        <v>13</v>
      </c>
      <c r="N10" s="48">
        <v>14</v>
      </c>
      <c r="O10" s="48">
        <v>15</v>
      </c>
      <c r="P10" s="48" t="s">
        <v>128</v>
      </c>
      <c r="Q10" s="49" t="s">
        <v>129</v>
      </c>
      <c r="R10" s="35"/>
      <c r="S10" s="33"/>
      <c r="T10" s="33"/>
      <c r="U10" s="33"/>
      <c r="V10" s="33"/>
      <c r="W10" s="33"/>
      <c r="X10" s="33"/>
      <c r="Y10" s="33"/>
      <c r="Z10" s="33"/>
      <c r="AA10" s="33"/>
    </row>
    <row r="11" spans="1:27" ht="23.1" customHeight="1" x14ac:dyDescent="0.25">
      <c r="A11" s="58"/>
      <c r="B11" s="32"/>
      <c r="C11" s="26"/>
      <c r="D11" s="26"/>
      <c r="E11" s="26"/>
      <c r="F11" s="26"/>
      <c r="G11" s="27"/>
      <c r="H11" s="41"/>
      <c r="I11" s="30"/>
      <c r="J11" s="31"/>
      <c r="K11" s="31"/>
      <c r="L11" s="36"/>
      <c r="M11" s="42"/>
      <c r="N11" s="42"/>
      <c r="O11" s="43"/>
      <c r="P11" s="29"/>
      <c r="Q11" s="57"/>
      <c r="R11" s="35"/>
      <c r="S11" s="33"/>
      <c r="T11" s="33"/>
      <c r="U11" s="33"/>
      <c r="V11" s="33"/>
      <c r="W11" s="33"/>
      <c r="X11" s="33"/>
      <c r="Y11" s="33"/>
      <c r="Z11" s="33"/>
      <c r="AA11" s="33"/>
    </row>
    <row r="12" spans="1:27" ht="23.1" customHeight="1" x14ac:dyDescent="0.25">
      <c r="A12" s="58">
        <v>1</v>
      </c>
      <c r="B12" s="32" t="s">
        <v>37</v>
      </c>
      <c r="C12" s="26" t="s">
        <v>38</v>
      </c>
      <c r="D12" s="68" t="s">
        <v>118</v>
      </c>
      <c r="E12" s="68" t="s">
        <v>99</v>
      </c>
      <c r="F12" s="28">
        <v>85265648409</v>
      </c>
      <c r="G12" s="27" t="s">
        <v>5</v>
      </c>
      <c r="H12" s="44" t="s">
        <v>10</v>
      </c>
      <c r="I12" s="103">
        <v>0</v>
      </c>
      <c r="J12" s="102">
        <v>0</v>
      </c>
      <c r="K12" s="102">
        <v>0</v>
      </c>
      <c r="L12" s="102">
        <f>I12+J12+K12</f>
        <v>0</v>
      </c>
      <c r="M12" s="236">
        <v>0</v>
      </c>
      <c r="N12" s="236">
        <v>0</v>
      </c>
      <c r="O12" s="102">
        <v>0</v>
      </c>
      <c r="P12" s="102">
        <f>M12+N12+O12</f>
        <v>0</v>
      </c>
      <c r="Q12" s="232">
        <f>L12-P12</f>
        <v>0</v>
      </c>
      <c r="R12" s="35"/>
      <c r="S12" s="33"/>
      <c r="T12" s="33"/>
      <c r="U12" s="33"/>
      <c r="V12" s="33"/>
      <c r="W12" s="33"/>
      <c r="X12" s="33"/>
      <c r="Y12" s="33"/>
      <c r="Z12" s="33"/>
      <c r="AA12" s="33"/>
    </row>
    <row r="13" spans="1:27" ht="23.1" customHeight="1" x14ac:dyDescent="0.25">
      <c r="A13" s="58"/>
      <c r="B13" s="32"/>
      <c r="C13" s="26"/>
      <c r="D13" s="68"/>
      <c r="E13" s="68" t="s">
        <v>99</v>
      </c>
      <c r="F13" s="28">
        <v>85265648409</v>
      </c>
      <c r="G13" s="27" t="s">
        <v>4</v>
      </c>
      <c r="H13" s="44" t="s">
        <v>116</v>
      </c>
      <c r="I13" s="103">
        <v>0</v>
      </c>
      <c r="J13" s="102">
        <v>0</v>
      </c>
      <c r="K13" s="102">
        <v>0</v>
      </c>
      <c r="L13" s="102">
        <f>I13+J13+K13</f>
        <v>0</v>
      </c>
      <c r="M13" s="236">
        <v>0</v>
      </c>
      <c r="N13" s="236">
        <v>0</v>
      </c>
      <c r="O13" s="102">
        <v>0</v>
      </c>
      <c r="P13" s="102">
        <f t="shared" ref="P13:P14" si="0">M13+N13+O13</f>
        <v>0</v>
      </c>
      <c r="Q13" s="232">
        <f t="shared" ref="Q13:Q14" si="1">L13-P13</f>
        <v>0</v>
      </c>
      <c r="R13" s="35"/>
      <c r="S13" s="33"/>
      <c r="T13" s="33"/>
      <c r="U13" s="33"/>
      <c r="V13" s="33"/>
      <c r="W13" s="33"/>
      <c r="X13" s="33"/>
      <c r="Y13" s="33"/>
      <c r="Z13" s="33"/>
      <c r="AA13" s="33"/>
    </row>
    <row r="14" spans="1:27" ht="23.1" customHeight="1" x14ac:dyDescent="0.25">
      <c r="A14" s="58"/>
      <c r="B14" s="32"/>
      <c r="C14" s="26"/>
      <c r="D14" s="68"/>
      <c r="E14" s="68" t="s">
        <v>99</v>
      </c>
      <c r="F14" s="28">
        <v>85265648409</v>
      </c>
      <c r="G14" s="27" t="s">
        <v>5</v>
      </c>
      <c r="H14" s="44" t="s">
        <v>117</v>
      </c>
      <c r="I14" s="103">
        <v>0</v>
      </c>
      <c r="J14" s="102">
        <v>0</v>
      </c>
      <c r="K14" s="102">
        <v>0</v>
      </c>
      <c r="L14" s="102">
        <f>I14+J14+K14</f>
        <v>0</v>
      </c>
      <c r="M14" s="236">
        <v>0</v>
      </c>
      <c r="N14" s="236">
        <v>0</v>
      </c>
      <c r="O14" s="102">
        <v>0</v>
      </c>
      <c r="P14" s="102">
        <f t="shared" si="0"/>
        <v>0</v>
      </c>
      <c r="Q14" s="232">
        <f t="shared" si="1"/>
        <v>0</v>
      </c>
      <c r="R14" s="35"/>
      <c r="S14" s="33"/>
      <c r="T14" s="33"/>
      <c r="U14" s="33"/>
      <c r="V14" s="33"/>
      <c r="W14" s="33"/>
      <c r="X14" s="33"/>
      <c r="Y14" s="33"/>
      <c r="Z14" s="33"/>
      <c r="AA14" s="33"/>
    </row>
    <row r="15" spans="1:27" ht="23.1" customHeight="1" x14ac:dyDescent="0.25">
      <c r="A15" s="59"/>
      <c r="B15" s="37"/>
      <c r="C15" s="26"/>
      <c r="D15" s="26"/>
      <c r="E15" s="26"/>
      <c r="F15" s="37"/>
      <c r="G15" s="27"/>
      <c r="H15" s="28"/>
      <c r="I15" s="103"/>
      <c r="J15" s="103"/>
      <c r="K15" s="102"/>
      <c r="L15" s="102"/>
      <c r="M15" s="102"/>
      <c r="N15" s="102"/>
      <c r="O15" s="102"/>
      <c r="P15" s="102"/>
      <c r="Q15" s="232"/>
      <c r="R15" s="35"/>
      <c r="S15" s="33"/>
      <c r="T15" s="33"/>
      <c r="U15" s="33"/>
      <c r="V15" s="33"/>
      <c r="W15" s="33"/>
      <c r="X15" s="33"/>
      <c r="Y15" s="33"/>
      <c r="Z15" s="33"/>
      <c r="AA15" s="33"/>
    </row>
    <row r="16" spans="1:27" ht="23.1" customHeight="1" x14ac:dyDescent="0.25">
      <c r="A16" s="58">
        <v>3</v>
      </c>
      <c r="B16" s="32" t="s">
        <v>37</v>
      </c>
      <c r="C16" s="26" t="s">
        <v>12</v>
      </c>
      <c r="D16" s="28" t="s">
        <v>46</v>
      </c>
      <c r="E16" s="28" t="s">
        <v>89</v>
      </c>
      <c r="F16" s="28">
        <v>82174729899</v>
      </c>
      <c r="G16" s="27" t="s">
        <v>5</v>
      </c>
      <c r="H16" s="44" t="s">
        <v>181</v>
      </c>
      <c r="I16" s="103">
        <v>0</v>
      </c>
      <c r="J16" s="102">
        <v>0</v>
      </c>
      <c r="K16" s="102">
        <v>0</v>
      </c>
      <c r="L16" s="102">
        <f t="shared" ref="L16" si="2">I16+J16+K16</f>
        <v>0</v>
      </c>
      <c r="M16" s="236">
        <v>0</v>
      </c>
      <c r="N16" s="236">
        <v>0</v>
      </c>
      <c r="O16" s="102">
        <v>0</v>
      </c>
      <c r="P16" s="102">
        <f t="shared" ref="P16" si="3">M16+N16+O16</f>
        <v>0</v>
      </c>
      <c r="Q16" s="232">
        <f t="shared" ref="Q16" si="4">L16-P16</f>
        <v>0</v>
      </c>
      <c r="R16" s="35"/>
      <c r="S16" s="33"/>
      <c r="T16" s="33"/>
      <c r="U16" s="33"/>
      <c r="V16" s="33"/>
      <c r="W16" s="33"/>
      <c r="X16" s="33"/>
      <c r="Y16" s="33"/>
      <c r="Z16" s="33"/>
      <c r="AA16" s="33"/>
    </row>
    <row r="17" spans="1:27" ht="23.1" customHeight="1" x14ac:dyDescent="0.25">
      <c r="A17" s="58"/>
      <c r="B17" s="32"/>
      <c r="C17" s="26"/>
      <c r="D17" s="26" t="s">
        <v>164</v>
      </c>
      <c r="E17" s="273" t="s">
        <v>159</v>
      </c>
      <c r="F17" s="273">
        <v>82173065137</v>
      </c>
      <c r="G17" s="27" t="s">
        <v>178</v>
      </c>
      <c r="H17" s="44" t="s">
        <v>10</v>
      </c>
      <c r="I17" s="103">
        <v>0</v>
      </c>
      <c r="J17" s="102">
        <v>0</v>
      </c>
      <c r="K17" s="102">
        <v>0</v>
      </c>
      <c r="L17" s="102">
        <f t="shared" ref="L17" si="5">I17+J17+K17</f>
        <v>0</v>
      </c>
      <c r="M17" s="236">
        <v>0</v>
      </c>
      <c r="N17" s="236">
        <v>0</v>
      </c>
      <c r="O17" s="102">
        <v>0</v>
      </c>
      <c r="P17" s="102">
        <f t="shared" ref="P17" si="6">M17+N17+O17</f>
        <v>0</v>
      </c>
      <c r="Q17" s="232">
        <f t="shared" ref="Q17" si="7">L17-P17</f>
        <v>0</v>
      </c>
      <c r="R17" s="35"/>
      <c r="S17" s="33"/>
      <c r="T17" s="33"/>
      <c r="U17" s="33"/>
      <c r="V17" s="33"/>
      <c r="W17" s="33"/>
      <c r="X17" s="33"/>
      <c r="Y17" s="33"/>
      <c r="Z17" s="33"/>
      <c r="AA17" s="33"/>
    </row>
    <row r="18" spans="1:27" ht="23.1" customHeight="1" x14ac:dyDescent="0.25">
      <c r="A18" s="58"/>
      <c r="B18" s="32"/>
      <c r="C18" s="26"/>
      <c r="D18" s="26"/>
      <c r="E18" s="273"/>
      <c r="F18" s="273"/>
      <c r="G18" s="27" t="s">
        <v>177</v>
      </c>
      <c r="H18" s="44" t="s">
        <v>163</v>
      </c>
      <c r="I18" s="103">
        <v>0</v>
      </c>
      <c r="J18" s="102">
        <v>0</v>
      </c>
      <c r="K18" s="102">
        <v>0</v>
      </c>
      <c r="L18" s="102">
        <f t="shared" ref="L18" si="8">I18+J18+K18</f>
        <v>0</v>
      </c>
      <c r="M18" s="236">
        <v>0</v>
      </c>
      <c r="N18" s="236">
        <v>0</v>
      </c>
      <c r="O18" s="102">
        <v>0</v>
      </c>
      <c r="P18" s="102">
        <f t="shared" ref="P18" si="9">M18+N18+O18</f>
        <v>0</v>
      </c>
      <c r="Q18" s="232">
        <f t="shared" ref="Q18" si="10">L18-P18</f>
        <v>0</v>
      </c>
      <c r="R18" s="35"/>
      <c r="S18" s="33"/>
      <c r="T18" s="33"/>
      <c r="U18" s="33"/>
      <c r="V18" s="33"/>
      <c r="W18" s="33"/>
      <c r="X18" s="33"/>
      <c r="Y18" s="33"/>
      <c r="Z18" s="33"/>
      <c r="AA18" s="33"/>
    </row>
    <row r="19" spans="1:27" ht="23.1" customHeight="1" x14ac:dyDescent="0.25">
      <c r="A19" s="60">
        <v>4</v>
      </c>
      <c r="B19" s="32" t="s">
        <v>37</v>
      </c>
      <c r="C19" s="16" t="s">
        <v>13</v>
      </c>
      <c r="D19" s="16" t="s">
        <v>180</v>
      </c>
      <c r="E19" s="16" t="s">
        <v>115</v>
      </c>
      <c r="F19" s="16">
        <v>85264018444</v>
      </c>
      <c r="G19" s="17" t="s">
        <v>143</v>
      </c>
      <c r="H19" s="44" t="s">
        <v>163</v>
      </c>
      <c r="I19" s="233">
        <v>0</v>
      </c>
      <c r="J19" s="100">
        <v>0</v>
      </c>
      <c r="K19" s="100">
        <v>0</v>
      </c>
      <c r="L19" s="100">
        <f t="shared" ref="L19" si="11">I19+J19+K19</f>
        <v>0</v>
      </c>
      <c r="M19" s="185">
        <v>0</v>
      </c>
      <c r="N19" s="185">
        <v>0</v>
      </c>
      <c r="O19" s="100">
        <v>0</v>
      </c>
      <c r="P19" s="100">
        <f t="shared" ref="P19" si="12">M19+N19+O19</f>
        <v>0</v>
      </c>
      <c r="Q19" s="234">
        <v>0</v>
      </c>
      <c r="R19" s="33"/>
      <c r="S19" s="33"/>
      <c r="T19" s="183"/>
      <c r="U19" s="33"/>
      <c r="V19" s="33"/>
      <c r="W19" s="33"/>
      <c r="X19" s="33"/>
      <c r="Y19" s="33"/>
      <c r="Z19" s="33"/>
      <c r="AA19" s="33"/>
    </row>
    <row r="20" spans="1:27" ht="23.1" customHeight="1" x14ac:dyDescent="0.25">
      <c r="A20" s="60"/>
      <c r="B20" s="56"/>
      <c r="C20" s="16"/>
      <c r="D20" s="16"/>
      <c r="E20" s="16"/>
      <c r="F20" s="16"/>
      <c r="G20" s="17"/>
      <c r="H20" s="18"/>
      <c r="I20" s="233"/>
      <c r="J20" s="100"/>
      <c r="K20" s="100"/>
      <c r="L20" s="100"/>
      <c r="M20" s="185"/>
      <c r="N20" s="185"/>
      <c r="O20" s="100"/>
      <c r="P20" s="100"/>
      <c r="Q20" s="234"/>
      <c r="R20" s="33"/>
      <c r="S20" s="183"/>
      <c r="T20" s="183"/>
      <c r="U20" s="33"/>
      <c r="V20" s="33"/>
      <c r="W20" s="33"/>
      <c r="X20" s="33"/>
      <c r="Y20" s="33"/>
      <c r="Z20" s="33"/>
      <c r="AA20" s="33"/>
    </row>
    <row r="21" spans="1:27" ht="32.25" customHeight="1" x14ac:dyDescent="0.25">
      <c r="A21" s="60">
        <v>5</v>
      </c>
      <c r="B21" s="32" t="s">
        <v>37</v>
      </c>
      <c r="C21" s="16" t="s">
        <v>7</v>
      </c>
      <c r="D21" s="16" t="s">
        <v>92</v>
      </c>
      <c r="E21" s="16" t="s">
        <v>193</v>
      </c>
      <c r="F21" s="324">
        <v>85356857102</v>
      </c>
      <c r="G21" s="17" t="s">
        <v>4</v>
      </c>
      <c r="H21" s="44" t="s">
        <v>10</v>
      </c>
      <c r="I21" s="100">
        <v>0</v>
      </c>
      <c r="J21" s="100">
        <v>0</v>
      </c>
      <c r="K21" s="100">
        <v>0</v>
      </c>
      <c r="L21" s="100">
        <f t="shared" ref="L21" si="13">I21+J21+K21</f>
        <v>0</v>
      </c>
      <c r="M21" s="185">
        <v>0</v>
      </c>
      <c r="N21" s="185">
        <v>0</v>
      </c>
      <c r="O21" s="100">
        <v>0</v>
      </c>
      <c r="P21" s="100">
        <f>M21+N21+O21</f>
        <v>0</v>
      </c>
      <c r="Q21" s="234">
        <f>L21-P21</f>
        <v>0</v>
      </c>
      <c r="R21" s="33"/>
      <c r="S21" s="183"/>
      <c r="T21" s="183"/>
      <c r="U21" s="33"/>
      <c r="V21" s="33"/>
      <c r="W21" s="33"/>
      <c r="X21" s="33"/>
      <c r="Y21" s="33"/>
      <c r="Z21" s="33"/>
      <c r="AA21" s="33"/>
    </row>
    <row r="22" spans="1:27" ht="23.1" customHeight="1" x14ac:dyDescent="0.25">
      <c r="A22" s="60"/>
      <c r="B22" s="56"/>
      <c r="C22" s="16"/>
      <c r="D22" s="16"/>
      <c r="E22" s="16"/>
      <c r="F22" s="16"/>
      <c r="G22" s="17"/>
      <c r="H22" s="18"/>
      <c r="I22" s="233"/>
      <c r="J22" s="100"/>
      <c r="K22" s="100"/>
      <c r="L22" s="100"/>
      <c r="M22" s="185"/>
      <c r="N22" s="185"/>
      <c r="O22" s="100"/>
      <c r="P22" s="100"/>
      <c r="Q22" s="234"/>
      <c r="R22" s="183"/>
      <c r="S22" s="33"/>
      <c r="T22" s="183"/>
      <c r="U22" s="33"/>
      <c r="V22" s="33"/>
      <c r="W22" s="33"/>
      <c r="X22" s="33"/>
      <c r="Y22" s="33"/>
      <c r="Z22" s="33"/>
      <c r="AA22" s="33"/>
    </row>
    <row r="23" spans="1:27" ht="33.75" customHeight="1" x14ac:dyDescent="0.25">
      <c r="A23" s="60">
        <v>6</v>
      </c>
      <c r="B23" s="32" t="s">
        <v>37</v>
      </c>
      <c r="C23" s="16" t="s">
        <v>7</v>
      </c>
      <c r="D23" s="16" t="s">
        <v>92</v>
      </c>
      <c r="E23" s="16" t="s">
        <v>193</v>
      </c>
      <c r="F23" s="324">
        <v>85356857102</v>
      </c>
      <c r="G23" s="268" t="s">
        <v>4</v>
      </c>
      <c r="H23" s="44" t="s">
        <v>116</v>
      </c>
      <c r="I23" s="235">
        <v>0</v>
      </c>
      <c r="J23" s="100">
        <v>0</v>
      </c>
      <c r="K23" s="100">
        <v>0</v>
      </c>
      <c r="L23" s="100">
        <f t="shared" ref="L23" si="14">I23+J23+K23</f>
        <v>0</v>
      </c>
      <c r="M23" s="185">
        <v>0</v>
      </c>
      <c r="N23" s="185">
        <v>0</v>
      </c>
      <c r="O23" s="100">
        <v>0</v>
      </c>
      <c r="P23" s="100">
        <v>0</v>
      </c>
      <c r="Q23" s="234">
        <f>L23-P23</f>
        <v>0</v>
      </c>
      <c r="R23" s="183"/>
      <c r="S23" s="183"/>
      <c r="T23" s="183"/>
      <c r="U23" s="33"/>
      <c r="V23" s="33"/>
      <c r="W23" s="33"/>
      <c r="X23" s="33"/>
      <c r="Y23" s="33"/>
      <c r="Z23" s="33"/>
      <c r="AA23" s="33"/>
    </row>
    <row r="24" spans="1:27" ht="23.1" customHeight="1" thickBot="1" x14ac:dyDescent="0.3">
      <c r="A24" s="88"/>
      <c r="B24" s="89"/>
      <c r="C24" s="90"/>
      <c r="D24" s="90"/>
      <c r="E24" s="90"/>
      <c r="F24" s="90"/>
      <c r="G24" s="91"/>
      <c r="H24" s="92"/>
      <c r="I24" s="104"/>
      <c r="J24" s="105"/>
      <c r="K24" s="105"/>
      <c r="L24" s="106"/>
      <c r="M24" s="107"/>
      <c r="N24" s="107"/>
      <c r="O24" s="108"/>
      <c r="P24" s="109"/>
      <c r="Q24" s="110"/>
      <c r="R24" s="183"/>
      <c r="S24" s="183"/>
      <c r="T24" s="183"/>
      <c r="U24" s="33"/>
      <c r="V24" s="33"/>
      <c r="W24" s="33"/>
      <c r="X24" s="33"/>
      <c r="Y24" s="33"/>
      <c r="Z24" s="33"/>
      <c r="AA24" s="33"/>
    </row>
    <row r="25" spans="1:27" ht="23.1" customHeight="1" x14ac:dyDescent="0.25">
      <c r="A25" s="124"/>
      <c r="B25" s="125"/>
      <c r="C25" s="421" t="s">
        <v>6</v>
      </c>
      <c r="D25" s="126"/>
      <c r="E25" s="126"/>
      <c r="F25" s="126"/>
      <c r="G25" s="127" t="s">
        <v>178</v>
      </c>
      <c r="H25" s="194"/>
      <c r="I25" s="195">
        <f t="shared" ref="I25:J25" si="15">I17</f>
        <v>0</v>
      </c>
      <c r="J25" s="195">
        <f t="shared" si="15"/>
        <v>0</v>
      </c>
      <c r="K25" s="196">
        <v>0</v>
      </c>
      <c r="L25" s="196">
        <f t="shared" ref="L25:L27" si="16">I25+J25+K25</f>
        <v>0</v>
      </c>
      <c r="M25" s="195">
        <v>0</v>
      </c>
      <c r="N25" s="131">
        <v>0</v>
      </c>
      <c r="O25" s="196">
        <f>O17</f>
        <v>0</v>
      </c>
      <c r="P25" s="197">
        <f t="shared" ref="P25" si="17">M25+N25+O25</f>
        <v>0</v>
      </c>
      <c r="Q25" s="270">
        <f>Q17</f>
        <v>0</v>
      </c>
      <c r="R25" s="183"/>
      <c r="S25" s="211"/>
      <c r="T25" s="211"/>
      <c r="U25" s="33"/>
      <c r="V25" s="33"/>
      <c r="W25" s="33"/>
      <c r="X25" s="33"/>
      <c r="Y25" s="33"/>
      <c r="Z25" s="33"/>
      <c r="AA25" s="33"/>
    </row>
    <row r="26" spans="1:27" ht="23.1" customHeight="1" x14ac:dyDescent="0.25">
      <c r="A26" s="112"/>
      <c r="B26" s="113"/>
      <c r="C26" s="422"/>
      <c r="D26" s="114"/>
      <c r="E26" s="114"/>
      <c r="F26" s="114"/>
      <c r="G26" s="115" t="s">
        <v>188</v>
      </c>
      <c r="H26" s="198"/>
      <c r="I26" s="199">
        <f>I19</f>
        <v>0</v>
      </c>
      <c r="J26" s="199">
        <f>J19</f>
        <v>0</v>
      </c>
      <c r="K26" s="200">
        <v>0</v>
      </c>
      <c r="L26" s="200">
        <f>L19</f>
        <v>0</v>
      </c>
      <c r="M26" s="199">
        <v>0</v>
      </c>
      <c r="N26" s="119">
        <f>N13</f>
        <v>0</v>
      </c>
      <c r="O26" s="200">
        <f>O19</f>
        <v>0</v>
      </c>
      <c r="P26" s="201">
        <f>M26+N26+O26</f>
        <v>0</v>
      </c>
      <c r="Q26" s="202">
        <f>Q19</f>
        <v>0</v>
      </c>
      <c r="R26" s="211"/>
      <c r="S26" s="183"/>
      <c r="T26" s="183"/>
      <c r="U26" s="33"/>
      <c r="V26" s="33"/>
      <c r="W26" s="33"/>
      <c r="X26" s="33"/>
      <c r="Y26" s="33"/>
      <c r="Z26" s="33"/>
      <c r="AA26" s="33"/>
    </row>
    <row r="27" spans="1:27" ht="23.1" customHeight="1" x14ac:dyDescent="0.25">
      <c r="A27" s="136"/>
      <c r="B27" s="113"/>
      <c r="C27" s="422"/>
      <c r="D27" s="114"/>
      <c r="E27" s="114"/>
      <c r="F27" s="114"/>
      <c r="G27" s="115" t="s">
        <v>5</v>
      </c>
      <c r="H27" s="198"/>
      <c r="I27" s="199">
        <f>I16</f>
        <v>0</v>
      </c>
      <c r="J27" s="199">
        <f>J16</f>
        <v>0</v>
      </c>
      <c r="K27" s="200">
        <f>K19</f>
        <v>0</v>
      </c>
      <c r="L27" s="200">
        <f t="shared" si="16"/>
        <v>0</v>
      </c>
      <c r="M27" s="199">
        <f>M19</f>
        <v>0</v>
      </c>
      <c r="N27" s="119">
        <f>N19</f>
        <v>0</v>
      </c>
      <c r="O27" s="200">
        <v>0</v>
      </c>
      <c r="P27" s="201">
        <f>M27+N27+O27</f>
        <v>0</v>
      </c>
      <c r="Q27" s="202">
        <f>Q16</f>
        <v>0</v>
      </c>
      <c r="R27" s="183"/>
      <c r="S27" s="183"/>
      <c r="T27" s="183"/>
      <c r="U27" s="33"/>
      <c r="V27" s="33"/>
      <c r="W27" s="33"/>
      <c r="X27" s="33"/>
      <c r="Y27" s="33"/>
      <c r="Z27" s="33"/>
      <c r="AA27" s="33"/>
    </row>
    <row r="28" spans="1:27" ht="23.1" customHeight="1" x14ac:dyDescent="0.25">
      <c r="A28" s="136"/>
      <c r="B28" s="363"/>
      <c r="C28" s="364"/>
      <c r="D28" s="364"/>
      <c r="E28" s="364"/>
      <c r="F28" s="364"/>
      <c r="G28" s="115" t="s">
        <v>4</v>
      </c>
      <c r="H28" s="198"/>
      <c r="I28" s="199">
        <f>I23</f>
        <v>0</v>
      </c>
      <c r="J28" s="199">
        <v>0</v>
      </c>
      <c r="K28" s="200">
        <f>K20</f>
        <v>0</v>
      </c>
      <c r="L28" s="200">
        <f t="shared" ref="L28" si="18">I28+J28+K28</f>
        <v>0</v>
      </c>
      <c r="M28" s="199">
        <f>M20</f>
        <v>0</v>
      </c>
      <c r="N28" s="119">
        <f>N20</f>
        <v>0</v>
      </c>
      <c r="O28" s="200">
        <f>O23</f>
        <v>0</v>
      </c>
      <c r="P28" s="201">
        <f>M28+N28+O28</f>
        <v>0</v>
      </c>
      <c r="Q28" s="202">
        <f>Q23</f>
        <v>0</v>
      </c>
      <c r="R28" s="183"/>
      <c r="S28" s="183"/>
      <c r="T28" s="33"/>
      <c r="U28" s="33"/>
      <c r="V28" s="33"/>
      <c r="W28" s="33"/>
      <c r="X28" s="33"/>
      <c r="Y28" s="33"/>
      <c r="Z28" s="33"/>
      <c r="AA28" s="33"/>
    </row>
    <row r="29" spans="1:27" ht="23.1" customHeight="1" thickBot="1" x14ac:dyDescent="0.3">
      <c r="A29" s="83"/>
      <c r="B29" s="93"/>
      <c r="C29" s="85" t="s">
        <v>9</v>
      </c>
      <c r="D29" s="85"/>
      <c r="E29" s="85"/>
      <c r="F29" s="85"/>
      <c r="G29" s="203"/>
      <c r="H29" s="204"/>
      <c r="I29" s="271">
        <f>SUM(I25:I28)</f>
        <v>0</v>
      </c>
      <c r="J29" s="271">
        <f>J28+J27+J25+J26</f>
        <v>0</v>
      </c>
      <c r="K29" s="272">
        <f t="shared" ref="K29:N29" si="19">SUM(K25:K27)</f>
        <v>0</v>
      </c>
      <c r="L29" s="272">
        <f>SUM(L25:L28)</f>
        <v>0</v>
      </c>
      <c r="M29" s="205">
        <f t="shared" si="19"/>
        <v>0</v>
      </c>
      <c r="N29" s="242">
        <f t="shared" si="19"/>
        <v>0</v>
      </c>
      <c r="O29" s="206">
        <f>SUM(O25:O28)</f>
        <v>0</v>
      </c>
      <c r="P29" s="188">
        <f>SUM(P25:P28)</f>
        <v>0</v>
      </c>
      <c r="Q29" s="207">
        <f>SUM(Q25:Q28)</f>
        <v>0</v>
      </c>
      <c r="R29" s="211"/>
      <c r="S29" s="211"/>
      <c r="T29" s="33"/>
      <c r="U29" s="33"/>
      <c r="V29" s="33"/>
      <c r="W29" s="33"/>
      <c r="X29" s="33"/>
      <c r="Y29" s="33"/>
      <c r="Z29" s="33"/>
      <c r="AA29" s="33"/>
    </row>
    <row r="30" spans="1:27" ht="20.25" customHeight="1" x14ac:dyDescent="0.25">
      <c r="A30" s="434" t="s">
        <v>8</v>
      </c>
      <c r="B30" s="434"/>
      <c r="C30" s="434"/>
      <c r="D30" s="434"/>
      <c r="E30" s="10"/>
      <c r="F30" s="10"/>
      <c r="G30" s="11"/>
      <c r="H30" s="9"/>
      <c r="I30" s="14"/>
      <c r="J30" s="61"/>
      <c r="K30" s="61"/>
      <c r="L30" s="14"/>
      <c r="M30" s="62"/>
      <c r="N30" s="12"/>
      <c r="O30" s="13"/>
      <c r="P30" s="13"/>
      <c r="Q30" s="14"/>
      <c r="R30" s="183"/>
      <c r="S30" s="183"/>
      <c r="T30" s="33"/>
      <c r="U30" s="33"/>
      <c r="V30" s="33"/>
      <c r="W30" s="33"/>
      <c r="X30" s="33"/>
      <c r="Y30" s="33"/>
      <c r="Z30" s="33"/>
      <c r="AA30" s="33"/>
    </row>
    <row r="31" spans="1:27" ht="15" customHeight="1" x14ac:dyDescent="0.25">
      <c r="A31" s="241"/>
      <c r="B31" s="423"/>
      <c r="C31" s="423"/>
      <c r="D31" s="423"/>
      <c r="E31" s="423"/>
      <c r="F31" s="15"/>
      <c r="G31" s="3"/>
      <c r="H31" s="2"/>
      <c r="I31" s="52"/>
      <c r="J31" s="52"/>
      <c r="K31" s="52"/>
      <c r="L31" s="424" t="s">
        <v>88</v>
      </c>
      <c r="M31" s="424"/>
      <c r="N31" s="424"/>
      <c r="O31" s="424"/>
      <c r="P31" s="424"/>
      <c r="Q31" s="72"/>
      <c r="R31" s="183"/>
      <c r="S31" s="33"/>
      <c r="T31" s="33"/>
      <c r="U31" s="33"/>
      <c r="V31" s="33"/>
      <c r="W31" s="33"/>
      <c r="X31" s="33"/>
      <c r="Y31" s="33"/>
      <c r="Z31" s="33"/>
      <c r="AA31" s="33"/>
    </row>
    <row r="32" spans="1:27" ht="15" customHeight="1" x14ac:dyDescent="0.25">
      <c r="A32" s="402" t="s">
        <v>139</v>
      </c>
      <c r="B32" s="402"/>
      <c r="C32" s="402"/>
      <c r="D32" s="402"/>
      <c r="E32" s="246"/>
      <c r="F32" s="180"/>
      <c r="G32" s="3"/>
      <c r="H32" s="2"/>
      <c r="I32" s="52"/>
      <c r="J32" s="52"/>
      <c r="K32" s="52"/>
      <c r="L32" s="425" t="str">
        <f>PADI!L108</f>
        <v>Pekanbaru,  27  Agustus   2024</v>
      </c>
      <c r="M32" s="425"/>
      <c r="N32" s="425"/>
      <c r="O32" s="425"/>
      <c r="P32" s="425"/>
      <c r="Q32" s="52"/>
      <c r="R32" s="183"/>
      <c r="S32" s="33"/>
      <c r="T32" s="33"/>
      <c r="U32" s="33"/>
      <c r="V32" s="33"/>
      <c r="W32" s="33"/>
      <c r="X32" s="33"/>
      <c r="Y32" s="33"/>
      <c r="Z32" s="33"/>
      <c r="AA32" s="33"/>
    </row>
    <row r="33" spans="1:27" x14ac:dyDescent="0.25">
      <c r="A33" s="403" t="s">
        <v>119</v>
      </c>
      <c r="B33" s="403"/>
      <c r="C33" s="403"/>
      <c r="D33" s="403"/>
      <c r="E33" s="240"/>
      <c r="F33" s="15"/>
      <c r="G33" s="3"/>
      <c r="H33" s="2"/>
      <c r="I33" s="52"/>
      <c r="J33" s="52"/>
      <c r="K33" s="52"/>
      <c r="L33" s="400" t="str">
        <f>JAGUNG!L22</f>
        <v>Kepala UPT Perbenihan dan Sertifikasi Benih Hortikultura</v>
      </c>
      <c r="M33" s="400"/>
      <c r="N33" s="400"/>
      <c r="O33" s="400"/>
      <c r="P33" s="400"/>
      <c r="Q33" s="52"/>
      <c r="R33" s="183"/>
      <c r="S33" s="33"/>
      <c r="T33" s="33"/>
      <c r="U33" s="33"/>
      <c r="V33" s="33"/>
      <c r="W33" s="33"/>
      <c r="X33" s="33"/>
      <c r="Y33" s="33"/>
      <c r="Z33" s="33"/>
      <c r="AA33" s="33"/>
    </row>
    <row r="34" spans="1:27" x14ac:dyDescent="0.25">
      <c r="A34" s="401"/>
      <c r="B34" s="401"/>
      <c r="C34" s="401"/>
      <c r="D34" s="401"/>
      <c r="E34" s="401"/>
      <c r="F34" s="15"/>
      <c r="G34" s="3"/>
      <c r="H34" s="2"/>
      <c r="I34" s="52"/>
      <c r="J34" s="52"/>
      <c r="K34" s="52"/>
      <c r="L34" s="52"/>
      <c r="M34" s="82"/>
      <c r="N34" s="82"/>
      <c r="O34" s="82"/>
      <c r="P34" s="82"/>
      <c r="Q34" s="52"/>
      <c r="R34" s="183"/>
      <c r="S34" s="33"/>
      <c r="T34" s="33"/>
      <c r="U34" s="33"/>
      <c r="V34" s="33"/>
      <c r="W34" s="33"/>
      <c r="X34" s="33"/>
      <c r="Y34" s="33"/>
      <c r="Z34" s="33"/>
      <c r="AA34" s="33"/>
    </row>
    <row r="35" spans="1:27" x14ac:dyDescent="0.25">
      <c r="A35" s="247"/>
      <c r="B35" s="239"/>
      <c r="C35" s="248"/>
      <c r="D35" s="249"/>
      <c r="E35" s="250"/>
      <c r="F35" s="15"/>
      <c r="G35" s="3"/>
      <c r="H35" s="2"/>
      <c r="I35" s="52"/>
      <c r="J35" s="52"/>
      <c r="K35" s="52"/>
      <c r="L35" s="52"/>
      <c r="M35" s="69"/>
      <c r="N35" s="70"/>
      <c r="O35" s="70"/>
      <c r="P35" s="71"/>
      <c r="Q35" s="52"/>
      <c r="R35" s="183"/>
      <c r="S35" s="33"/>
      <c r="T35" s="33"/>
      <c r="U35" s="33"/>
      <c r="V35" s="33"/>
      <c r="W35" s="33"/>
      <c r="X35" s="33"/>
      <c r="Y35" s="33"/>
      <c r="Z35" s="33"/>
      <c r="AA35" s="33"/>
    </row>
    <row r="36" spans="1:27" x14ac:dyDescent="0.25">
      <c r="A36" s="247"/>
      <c r="B36" s="403"/>
      <c r="C36" s="403"/>
      <c r="D36" s="403"/>
      <c r="E36" s="250"/>
      <c r="F36" s="15"/>
      <c r="G36" s="3"/>
      <c r="H36" s="2"/>
      <c r="I36" s="52"/>
      <c r="J36" s="52"/>
      <c r="K36" s="52"/>
      <c r="L36" s="52"/>
      <c r="M36" s="427"/>
      <c r="N36" s="427"/>
      <c r="O36" s="427"/>
      <c r="P36" s="427"/>
      <c r="Q36" s="52"/>
      <c r="R36" s="183"/>
      <c r="S36" s="33"/>
      <c r="T36" s="33"/>
      <c r="U36" s="33"/>
      <c r="V36" s="33"/>
      <c r="W36" s="33"/>
      <c r="X36" s="33"/>
      <c r="Y36" s="33"/>
      <c r="Z36" s="33"/>
      <c r="AA36" s="33"/>
    </row>
    <row r="37" spans="1:27" x14ac:dyDescent="0.25">
      <c r="A37" s="247"/>
      <c r="B37" s="429" t="s">
        <v>120</v>
      </c>
      <c r="C37" s="429"/>
      <c r="D37" s="429"/>
      <c r="E37" s="251"/>
      <c r="F37" s="15"/>
      <c r="G37" s="3"/>
      <c r="H37" s="2"/>
      <c r="I37" s="52"/>
      <c r="J37" s="52"/>
      <c r="K37" s="52"/>
      <c r="L37" s="400" t="str">
        <f>JAGUNG!L26</f>
        <v>MOHAMMAD KHAMSI PURNAMA,S.TP,M.Si</v>
      </c>
      <c r="M37" s="400"/>
      <c r="N37" s="400"/>
      <c r="O37" s="400"/>
      <c r="P37" s="400"/>
      <c r="Q37" s="52"/>
      <c r="R37" s="183"/>
      <c r="S37" s="33"/>
      <c r="T37" s="33"/>
      <c r="U37" s="33"/>
      <c r="V37" s="33"/>
      <c r="W37" s="33"/>
      <c r="X37" s="33"/>
      <c r="Y37" s="33"/>
      <c r="Z37" s="33"/>
      <c r="AA37" s="33"/>
    </row>
    <row r="38" spans="1:27" x14ac:dyDescent="0.25">
      <c r="A38" s="247"/>
      <c r="B38" s="403" t="s">
        <v>21</v>
      </c>
      <c r="C38" s="403"/>
      <c r="D38" s="403"/>
      <c r="E38" s="251"/>
      <c r="F38" s="15"/>
      <c r="G38" s="3"/>
      <c r="H38" s="2"/>
      <c r="I38" s="52"/>
      <c r="J38" s="52"/>
      <c r="K38" s="52"/>
      <c r="L38" s="428" t="str">
        <f>JAGUNG!L27</f>
        <v>NIP.19791004 200501 001</v>
      </c>
      <c r="M38" s="428"/>
      <c r="N38" s="428"/>
      <c r="O38" s="428"/>
      <c r="P38" s="428"/>
      <c r="Q38" s="52"/>
      <c r="R38" s="33"/>
      <c r="S38" s="33"/>
      <c r="T38" s="33"/>
      <c r="U38" s="33"/>
      <c r="V38" s="33"/>
      <c r="W38" s="33"/>
      <c r="X38" s="33"/>
      <c r="Y38" s="33"/>
      <c r="Z38" s="33"/>
      <c r="AA38" s="33"/>
    </row>
    <row r="39" spans="1:27" ht="15.75" x14ac:dyDescent="0.25">
      <c r="A39" s="247"/>
      <c r="B39" s="252" t="s">
        <v>104</v>
      </c>
      <c r="C39" s="252"/>
      <c r="D39" s="252"/>
      <c r="E39" s="251"/>
      <c r="F39" s="15"/>
      <c r="G39" s="3"/>
      <c r="H39" s="2"/>
      <c r="I39" s="52"/>
      <c r="J39" s="52"/>
      <c r="K39" s="52"/>
      <c r="L39" s="52"/>
      <c r="M39" s="52"/>
      <c r="N39" s="52"/>
      <c r="O39" s="52"/>
      <c r="P39" s="52"/>
      <c r="Q39" s="52"/>
      <c r="R39" s="33"/>
      <c r="S39" s="33"/>
      <c r="T39" s="33"/>
      <c r="U39" s="33"/>
      <c r="V39" s="33"/>
      <c r="W39" s="33"/>
      <c r="X39" s="33"/>
      <c r="Y39" s="33"/>
      <c r="Z39" s="33"/>
      <c r="AA39" s="33"/>
    </row>
    <row r="40" spans="1:27" x14ac:dyDescent="0.25">
      <c r="A40" s="246"/>
      <c r="B40" s="429"/>
      <c r="C40" s="429"/>
      <c r="D40" s="429"/>
      <c r="E40" s="251"/>
      <c r="F40" s="15"/>
      <c r="G40" s="3"/>
      <c r="H40" s="2"/>
      <c r="I40" s="52"/>
      <c r="J40" s="52"/>
      <c r="K40" s="52"/>
      <c r="L40" s="52"/>
      <c r="M40" s="52"/>
      <c r="N40" s="52"/>
      <c r="O40" s="52"/>
      <c r="P40" s="52"/>
      <c r="Q40" s="52"/>
      <c r="R40" s="33"/>
      <c r="S40" s="33"/>
      <c r="T40" s="33"/>
      <c r="U40" s="33"/>
      <c r="V40" s="33"/>
      <c r="W40" s="33"/>
      <c r="X40" s="33"/>
      <c r="Y40" s="33"/>
      <c r="Z40" s="33"/>
      <c r="AA40" s="33"/>
    </row>
    <row r="41" spans="1:27" x14ac:dyDescent="0.25">
      <c r="A41" s="247"/>
      <c r="B41" s="403"/>
      <c r="C41" s="403"/>
      <c r="D41" s="403"/>
      <c r="E41" s="251"/>
      <c r="F41" s="15"/>
      <c r="G41" s="3"/>
      <c r="H41" s="2"/>
      <c r="I41" s="52"/>
      <c r="J41" s="52"/>
      <c r="K41" s="52"/>
      <c r="L41" s="52"/>
      <c r="M41" s="52"/>
      <c r="N41" s="52"/>
      <c r="O41" s="52"/>
      <c r="P41" s="52"/>
      <c r="Q41" s="52"/>
      <c r="R41" s="33"/>
      <c r="S41" s="33"/>
      <c r="T41" s="33"/>
      <c r="U41" s="33"/>
      <c r="V41" s="33"/>
      <c r="W41" s="33"/>
      <c r="X41" s="33"/>
      <c r="Y41" s="33"/>
      <c r="Z41" s="33"/>
      <c r="AA41" s="33"/>
    </row>
    <row r="42" spans="1:27" x14ac:dyDescent="0.25">
      <c r="A42" s="33"/>
      <c r="B42" s="33"/>
      <c r="C42" s="33"/>
      <c r="D42" s="33"/>
      <c r="E42" s="33"/>
      <c r="F42" s="183"/>
      <c r="R42" s="33"/>
      <c r="S42" s="33"/>
      <c r="T42" s="33"/>
      <c r="U42" s="33"/>
      <c r="V42" s="33"/>
      <c r="W42" s="33"/>
      <c r="X42" s="33"/>
      <c r="Y42" s="33"/>
      <c r="Z42" s="33"/>
      <c r="AA42" s="33"/>
    </row>
    <row r="43" spans="1:27" x14ac:dyDescent="0.25">
      <c r="A43" s="33"/>
      <c r="B43" s="33"/>
      <c r="C43" s="33"/>
      <c r="D43" s="33"/>
      <c r="E43" s="33"/>
      <c r="F43" s="183"/>
      <c r="R43" s="33"/>
      <c r="S43" s="33"/>
      <c r="T43" s="33"/>
      <c r="U43" s="33"/>
      <c r="V43" s="33"/>
      <c r="W43" s="33"/>
      <c r="X43" s="33"/>
      <c r="Y43" s="33"/>
      <c r="Z43" s="33"/>
      <c r="AA43" s="33"/>
    </row>
    <row r="44" spans="1:27" x14ac:dyDescent="0.25">
      <c r="A44" s="33"/>
      <c r="B44" s="33"/>
      <c r="C44" s="33"/>
      <c r="D44" s="33"/>
      <c r="E44" s="33"/>
      <c r="F44" s="183"/>
      <c r="R44" s="33"/>
      <c r="S44" s="33"/>
      <c r="T44" s="33"/>
      <c r="U44" s="33"/>
      <c r="V44" s="33"/>
      <c r="W44" s="33"/>
      <c r="X44" s="33"/>
      <c r="Y44" s="33"/>
      <c r="Z44" s="33"/>
      <c r="AA44" s="33"/>
    </row>
    <row r="45" spans="1:27" x14ac:dyDescent="0.25">
      <c r="A45" s="33"/>
      <c r="B45" s="33"/>
      <c r="C45" s="33"/>
      <c r="D45" s="33"/>
      <c r="E45" s="33"/>
      <c r="F45" s="183"/>
      <c r="R45" s="33"/>
      <c r="S45" s="33"/>
      <c r="T45" s="33"/>
      <c r="U45" s="33"/>
      <c r="V45" s="33"/>
      <c r="W45" s="33"/>
      <c r="X45" s="33"/>
      <c r="Y45" s="33"/>
      <c r="Z45" s="33"/>
      <c r="AA45" s="33"/>
    </row>
    <row r="46" spans="1:27" x14ac:dyDescent="0.25">
      <c r="A46" s="33"/>
      <c r="B46" s="33"/>
      <c r="C46" s="33"/>
      <c r="D46" s="33"/>
      <c r="E46" s="33"/>
      <c r="F46" s="183"/>
      <c r="R46" s="33"/>
      <c r="S46" s="33"/>
      <c r="T46" s="33"/>
      <c r="U46" s="33"/>
      <c r="V46" s="33"/>
      <c r="W46" s="33"/>
      <c r="X46" s="33"/>
      <c r="Y46" s="33"/>
      <c r="Z46" s="33"/>
      <c r="AA46" s="33"/>
    </row>
    <row r="47" spans="1:27" x14ac:dyDescent="0.25">
      <c r="A47" s="33"/>
      <c r="B47" s="33"/>
      <c r="C47" s="33"/>
      <c r="D47" s="33"/>
      <c r="E47" s="33"/>
      <c r="F47" s="183"/>
      <c r="R47" s="33"/>
      <c r="S47" s="33"/>
      <c r="T47" s="33"/>
      <c r="U47" s="33"/>
      <c r="V47" s="33"/>
      <c r="W47" s="33"/>
      <c r="X47" s="33"/>
      <c r="Y47" s="33"/>
      <c r="Z47" s="33"/>
      <c r="AA47" s="33"/>
    </row>
    <row r="48" spans="1:27" x14ac:dyDescent="0.25">
      <c r="A48" s="33"/>
      <c r="B48" s="33"/>
      <c r="C48" s="33"/>
      <c r="D48" s="33"/>
      <c r="E48" s="33"/>
      <c r="F48" s="183"/>
      <c r="R48" s="33"/>
      <c r="S48" s="33"/>
      <c r="T48" s="33"/>
      <c r="U48" s="33"/>
      <c r="V48" s="33"/>
      <c r="W48" s="33"/>
      <c r="X48" s="33"/>
      <c r="Y48" s="33"/>
      <c r="Z48" s="33"/>
      <c r="AA48" s="33"/>
    </row>
    <row r="49" spans="1:27" x14ac:dyDescent="0.25">
      <c r="A49" s="183"/>
      <c r="B49" s="183"/>
      <c r="C49" s="183"/>
      <c r="D49" s="183"/>
      <c r="E49" s="183"/>
      <c r="F49" s="183"/>
      <c r="R49" s="33"/>
      <c r="S49" s="33"/>
      <c r="T49" s="33"/>
      <c r="U49" s="33"/>
      <c r="V49" s="33"/>
      <c r="W49" s="33"/>
      <c r="X49" s="33"/>
      <c r="Y49" s="33"/>
      <c r="Z49" s="33"/>
      <c r="AA49" s="33"/>
    </row>
    <row r="50" spans="1:27" x14ac:dyDescent="0.25">
      <c r="A50" s="183"/>
      <c r="B50" s="183"/>
      <c r="C50" s="183"/>
      <c r="D50" s="183"/>
      <c r="E50" s="183"/>
      <c r="F50" s="183"/>
      <c r="R50" s="33"/>
      <c r="S50" s="33"/>
      <c r="T50" s="33"/>
      <c r="U50" s="33"/>
      <c r="V50" s="33"/>
      <c r="W50" s="33"/>
      <c r="X50" s="33"/>
      <c r="Y50" s="33"/>
      <c r="Z50" s="33"/>
      <c r="AA50" s="33"/>
    </row>
    <row r="51" spans="1:27" x14ac:dyDescent="0.25">
      <c r="A51" s="183"/>
      <c r="B51" s="183"/>
      <c r="C51" s="183"/>
      <c r="D51" s="183"/>
      <c r="E51" s="183"/>
      <c r="F51" s="183"/>
      <c r="R51" s="33"/>
      <c r="S51" s="33"/>
      <c r="T51" s="33"/>
      <c r="U51" s="33"/>
      <c r="V51" s="33"/>
      <c r="W51" s="33"/>
      <c r="X51" s="33"/>
      <c r="Y51" s="33"/>
      <c r="Z51" s="33"/>
      <c r="AA51" s="33"/>
    </row>
    <row r="52" spans="1:27" x14ac:dyDescent="0.25">
      <c r="A52" s="183"/>
      <c r="B52" s="183"/>
      <c r="C52" s="183"/>
      <c r="D52" s="183"/>
      <c r="E52" s="183"/>
      <c r="F52" s="183"/>
      <c r="R52" s="33"/>
      <c r="S52" s="33"/>
      <c r="T52" s="33"/>
      <c r="U52" s="33"/>
      <c r="V52" s="33"/>
      <c r="W52" s="33"/>
      <c r="X52" s="33"/>
      <c r="Y52" s="33"/>
      <c r="Z52" s="33"/>
      <c r="AA52" s="33"/>
    </row>
    <row r="53" spans="1:27" x14ac:dyDescent="0.25">
      <c r="A53" s="183"/>
      <c r="B53" s="183"/>
      <c r="C53" s="183"/>
      <c r="D53" s="183"/>
      <c r="E53" s="183"/>
      <c r="F53" s="183"/>
      <c r="R53" s="33"/>
      <c r="S53" s="33"/>
      <c r="T53" s="33"/>
      <c r="U53" s="33"/>
      <c r="V53" s="33"/>
      <c r="W53" s="33"/>
      <c r="X53" s="33"/>
      <c r="Y53" s="33"/>
      <c r="Z53" s="33"/>
      <c r="AA53" s="33"/>
    </row>
    <row r="54" spans="1:27" x14ac:dyDescent="0.25">
      <c r="A54" s="183"/>
      <c r="B54" s="183"/>
      <c r="C54" s="183"/>
      <c r="D54" s="183"/>
      <c r="E54" s="183"/>
      <c r="F54" s="183"/>
      <c r="R54" s="33"/>
      <c r="S54" s="33"/>
      <c r="T54" s="33"/>
      <c r="U54" s="33"/>
      <c r="V54" s="33"/>
      <c r="W54" s="33"/>
      <c r="X54" s="33"/>
      <c r="Y54" s="33"/>
      <c r="Z54" s="33"/>
      <c r="AA54" s="33"/>
    </row>
    <row r="55" spans="1:27" x14ac:dyDescent="0.25">
      <c r="A55" s="183"/>
      <c r="B55" s="183"/>
      <c r="C55" s="183"/>
      <c r="D55" s="183"/>
      <c r="E55" s="183"/>
      <c r="F55" s="183"/>
      <c r="R55" s="33"/>
      <c r="S55" s="33"/>
      <c r="T55" s="33"/>
      <c r="U55" s="33"/>
      <c r="V55" s="33"/>
      <c r="W55" s="33"/>
      <c r="X55" s="33"/>
      <c r="Y55" s="33"/>
      <c r="Z55" s="33"/>
      <c r="AA55" s="33"/>
    </row>
    <row r="56" spans="1:27" x14ac:dyDescent="0.25">
      <c r="A56" s="183"/>
      <c r="B56" s="183"/>
      <c r="C56" s="183"/>
      <c r="D56" s="183"/>
      <c r="E56" s="183"/>
      <c r="F56" s="183"/>
      <c r="R56" s="33"/>
      <c r="S56" s="33"/>
      <c r="T56" s="33"/>
      <c r="U56" s="33"/>
      <c r="V56" s="33"/>
      <c r="W56" s="33"/>
      <c r="X56" s="33"/>
      <c r="Y56" s="33"/>
      <c r="Z56" s="33"/>
      <c r="AA56" s="33"/>
    </row>
    <row r="57" spans="1:27" x14ac:dyDescent="0.25">
      <c r="A57" s="183"/>
      <c r="B57" s="183"/>
      <c r="C57" s="183"/>
      <c r="D57" s="183"/>
      <c r="E57" s="183"/>
      <c r="F57" s="183"/>
      <c r="R57" s="33"/>
      <c r="S57" s="33"/>
      <c r="T57" s="33"/>
      <c r="U57" s="33"/>
      <c r="V57" s="33"/>
      <c r="W57" s="33"/>
      <c r="X57" s="33"/>
      <c r="Y57" s="33"/>
      <c r="Z57" s="33"/>
      <c r="AA57" s="33"/>
    </row>
    <row r="58" spans="1:27" x14ac:dyDescent="0.25">
      <c r="A58" s="183"/>
      <c r="B58" s="183"/>
      <c r="C58" s="183"/>
      <c r="D58" s="183"/>
      <c r="E58" s="183"/>
      <c r="F58" s="183"/>
      <c r="R58" s="33"/>
      <c r="S58" s="33"/>
      <c r="T58" s="33"/>
      <c r="U58" s="33"/>
      <c r="V58" s="33"/>
      <c r="W58" s="33"/>
      <c r="X58" s="33"/>
      <c r="Y58" s="33"/>
      <c r="Z58" s="33"/>
      <c r="AA58" s="33"/>
    </row>
    <row r="59" spans="1:27" x14ac:dyDescent="0.25">
      <c r="A59" s="183"/>
      <c r="B59" s="183"/>
      <c r="C59" s="183"/>
      <c r="D59" s="183"/>
      <c r="E59" s="183"/>
      <c r="F59" s="183"/>
      <c r="R59" s="33"/>
      <c r="S59" s="33"/>
      <c r="T59" s="33"/>
      <c r="U59" s="33"/>
      <c r="V59" s="33"/>
      <c r="W59" s="33"/>
      <c r="X59" s="33"/>
      <c r="Y59" s="33"/>
      <c r="Z59" s="33"/>
      <c r="AA59" s="33"/>
    </row>
    <row r="60" spans="1:27" x14ac:dyDescent="0.25">
      <c r="A60" s="183"/>
      <c r="B60" s="183"/>
      <c r="C60" s="183"/>
      <c r="D60" s="183"/>
      <c r="E60" s="183"/>
      <c r="F60" s="183"/>
      <c r="R60" s="33"/>
      <c r="S60" s="33"/>
      <c r="T60" s="33"/>
      <c r="U60" s="33"/>
      <c r="V60" s="33"/>
      <c r="W60" s="33"/>
      <c r="X60" s="33"/>
      <c r="Y60" s="33"/>
      <c r="Z60" s="33"/>
      <c r="AA60" s="33"/>
    </row>
    <row r="61" spans="1:27" x14ac:dyDescent="0.25">
      <c r="A61" s="183"/>
      <c r="B61" s="183"/>
      <c r="C61" s="183"/>
      <c r="D61" s="183"/>
      <c r="E61" s="183"/>
      <c r="F61" s="183"/>
      <c r="R61" s="33"/>
      <c r="S61" s="33"/>
      <c r="T61" s="33"/>
      <c r="U61" s="33"/>
      <c r="V61" s="33"/>
      <c r="W61" s="33"/>
      <c r="X61" s="33"/>
      <c r="Y61" s="33"/>
      <c r="Z61" s="33"/>
      <c r="AA61" s="33"/>
    </row>
    <row r="62" spans="1:27" x14ac:dyDescent="0.25">
      <c r="A62" s="183"/>
      <c r="B62" s="183"/>
      <c r="C62" s="183"/>
      <c r="D62" s="183"/>
      <c r="E62" s="183"/>
      <c r="F62" s="183"/>
      <c r="R62" s="33"/>
      <c r="S62" s="33"/>
      <c r="T62" s="33"/>
      <c r="U62" s="33"/>
      <c r="V62" s="33"/>
      <c r="W62" s="33"/>
      <c r="X62" s="33"/>
      <c r="Y62" s="33"/>
      <c r="Z62" s="33"/>
      <c r="AA62" s="33"/>
    </row>
    <row r="63" spans="1:27" x14ac:dyDescent="0.25">
      <c r="A63" s="183"/>
      <c r="B63" s="183"/>
      <c r="C63" s="183"/>
      <c r="D63" s="183"/>
      <c r="E63" s="183"/>
      <c r="F63" s="183"/>
      <c r="R63" s="33"/>
      <c r="S63" s="33"/>
      <c r="T63" s="33"/>
      <c r="U63" s="33"/>
      <c r="V63" s="33"/>
      <c r="W63" s="33"/>
      <c r="X63" s="33"/>
      <c r="Y63" s="33"/>
      <c r="Z63" s="33"/>
      <c r="AA63" s="33"/>
    </row>
    <row r="64" spans="1:27" x14ac:dyDescent="0.25">
      <c r="A64" s="183"/>
      <c r="B64" s="183"/>
      <c r="C64" s="183"/>
      <c r="D64" s="183"/>
      <c r="E64" s="183"/>
      <c r="F64" s="183"/>
      <c r="R64" s="33"/>
      <c r="S64" s="33"/>
      <c r="T64" s="33"/>
      <c r="U64" s="33"/>
      <c r="V64" s="33"/>
      <c r="W64" s="33"/>
      <c r="X64" s="33"/>
      <c r="Y64" s="33"/>
      <c r="Z64" s="33"/>
      <c r="AA64" s="33"/>
    </row>
    <row r="65" spans="1:27" x14ac:dyDescent="0.25">
      <c r="A65" s="183"/>
      <c r="B65" s="183"/>
      <c r="C65" s="183"/>
      <c r="D65" s="183"/>
      <c r="E65" s="183"/>
      <c r="F65" s="183"/>
      <c r="R65" s="33"/>
      <c r="S65" s="33"/>
      <c r="T65" s="33"/>
      <c r="U65" s="33"/>
      <c r="V65" s="33"/>
      <c r="W65" s="33"/>
      <c r="X65" s="33"/>
      <c r="Y65" s="33"/>
      <c r="Z65" s="33"/>
      <c r="AA65" s="33"/>
    </row>
    <row r="66" spans="1:27" x14ac:dyDescent="0.25">
      <c r="R66" s="33"/>
      <c r="S66" s="33"/>
      <c r="T66" s="33"/>
      <c r="U66" s="33"/>
      <c r="V66" s="33"/>
      <c r="W66" s="33"/>
      <c r="X66" s="33"/>
      <c r="Y66" s="33"/>
      <c r="Z66" s="33"/>
      <c r="AA66" s="33"/>
    </row>
    <row r="67" spans="1:27" x14ac:dyDescent="0.25">
      <c r="R67" s="33"/>
      <c r="S67" s="33"/>
      <c r="T67" s="33"/>
      <c r="U67" s="33"/>
      <c r="V67" s="33"/>
      <c r="W67" s="33"/>
      <c r="X67" s="33"/>
      <c r="Y67" s="33"/>
      <c r="Z67" s="33"/>
      <c r="AA67" s="33"/>
    </row>
    <row r="68" spans="1:27" x14ac:dyDescent="0.25">
      <c r="R68" s="33"/>
      <c r="S68" s="33"/>
      <c r="T68" s="33"/>
      <c r="U68" s="33"/>
      <c r="V68" s="33"/>
      <c r="W68" s="33"/>
      <c r="X68" s="33"/>
      <c r="Y68" s="33"/>
      <c r="Z68" s="33"/>
      <c r="AA68" s="33"/>
    </row>
    <row r="69" spans="1:27" x14ac:dyDescent="0.25">
      <c r="R69" s="33"/>
      <c r="S69" s="33"/>
      <c r="T69" s="33"/>
      <c r="U69" s="33"/>
      <c r="V69" s="33"/>
      <c r="W69" s="33"/>
      <c r="X69" s="33"/>
      <c r="Y69" s="33"/>
      <c r="Z69" s="33"/>
      <c r="AA69" s="33"/>
    </row>
    <row r="70" spans="1:27" x14ac:dyDescent="0.25">
      <c r="R70" s="33"/>
      <c r="S70" s="33"/>
      <c r="T70" s="33"/>
      <c r="U70" s="33"/>
      <c r="V70" s="33"/>
      <c r="W70" s="33"/>
      <c r="X70" s="33"/>
      <c r="Y70" s="33"/>
      <c r="Z70" s="33"/>
      <c r="AA70" s="33"/>
    </row>
    <row r="71" spans="1:27" x14ac:dyDescent="0.25">
      <c r="R71" s="33"/>
      <c r="S71" s="33"/>
      <c r="T71" s="33"/>
      <c r="U71" s="33"/>
      <c r="V71" s="33"/>
      <c r="W71" s="33"/>
      <c r="X71" s="33"/>
      <c r="Y71" s="33"/>
      <c r="Z71" s="33"/>
      <c r="AA71" s="33"/>
    </row>
    <row r="72" spans="1:27" x14ac:dyDescent="0.25">
      <c r="R72" s="33"/>
      <c r="S72" s="33"/>
      <c r="T72" s="33"/>
      <c r="U72" s="33"/>
      <c r="V72" s="33"/>
      <c r="W72" s="33"/>
      <c r="X72" s="33"/>
      <c r="Y72" s="33"/>
      <c r="Z72" s="33"/>
      <c r="AA72" s="33"/>
    </row>
    <row r="73" spans="1:27" x14ac:dyDescent="0.25">
      <c r="R73" s="33"/>
      <c r="S73" s="33"/>
      <c r="T73" s="33"/>
      <c r="U73" s="33"/>
      <c r="V73" s="33"/>
      <c r="W73" s="33"/>
      <c r="X73" s="33"/>
      <c r="Y73" s="33"/>
      <c r="Z73" s="33"/>
      <c r="AA73" s="33"/>
    </row>
    <row r="74" spans="1:27" x14ac:dyDescent="0.25">
      <c r="R74" s="33"/>
      <c r="S74" s="33"/>
      <c r="T74" s="33"/>
      <c r="U74" s="33"/>
      <c r="V74" s="33"/>
      <c r="W74" s="33"/>
      <c r="X74" s="33"/>
      <c r="Y74" s="33"/>
      <c r="Z74" s="33"/>
      <c r="AA74" s="33"/>
    </row>
    <row r="75" spans="1:27" x14ac:dyDescent="0.25">
      <c r="R75" s="33"/>
      <c r="S75" s="33"/>
      <c r="T75" s="33"/>
      <c r="U75" s="33"/>
      <c r="V75" s="33"/>
      <c r="W75" s="33"/>
      <c r="X75" s="33"/>
      <c r="Y75" s="33"/>
      <c r="Z75" s="33"/>
      <c r="AA75" s="33"/>
    </row>
    <row r="76" spans="1:27" x14ac:dyDescent="0.25">
      <c r="R76" s="33"/>
      <c r="S76" s="33"/>
      <c r="T76" s="33"/>
      <c r="U76" s="33"/>
      <c r="V76" s="33"/>
      <c r="W76" s="33"/>
      <c r="X76" s="33"/>
      <c r="Y76" s="33"/>
      <c r="Z76" s="33"/>
      <c r="AA76" s="33"/>
    </row>
    <row r="77" spans="1:27" x14ac:dyDescent="0.25">
      <c r="R77" s="33"/>
      <c r="S77" s="33"/>
      <c r="T77" s="33"/>
      <c r="U77" s="33"/>
      <c r="V77" s="33"/>
      <c r="W77" s="33"/>
      <c r="X77" s="33"/>
      <c r="Y77" s="33"/>
      <c r="Z77" s="33"/>
      <c r="AA77" s="33"/>
    </row>
    <row r="78" spans="1:27" x14ac:dyDescent="0.25">
      <c r="R78" s="33"/>
      <c r="S78" s="33"/>
      <c r="T78" s="33"/>
      <c r="U78" s="33"/>
      <c r="V78" s="33"/>
      <c r="W78" s="33"/>
      <c r="X78" s="33"/>
      <c r="Y78" s="33"/>
      <c r="Z78" s="33"/>
      <c r="AA78" s="33"/>
    </row>
    <row r="79" spans="1:27" x14ac:dyDescent="0.25">
      <c r="R79" s="33"/>
      <c r="S79" s="33"/>
      <c r="T79" s="33"/>
      <c r="U79" s="33"/>
      <c r="V79" s="33"/>
      <c r="W79" s="33"/>
      <c r="X79" s="33"/>
      <c r="Y79" s="33"/>
      <c r="Z79" s="33"/>
      <c r="AA79" s="33"/>
    </row>
    <row r="80" spans="1:27" x14ac:dyDescent="0.25">
      <c r="R80" s="33"/>
      <c r="S80" s="33"/>
      <c r="T80" s="33"/>
      <c r="U80" s="33"/>
      <c r="V80" s="33"/>
      <c r="W80" s="33"/>
      <c r="X80" s="33"/>
      <c r="Y80" s="33"/>
      <c r="Z80" s="33"/>
      <c r="AA80" s="33"/>
    </row>
    <row r="81" spans="18:27" x14ac:dyDescent="0.25">
      <c r="R81" s="33"/>
      <c r="S81" s="33"/>
      <c r="T81" s="33"/>
      <c r="U81" s="33"/>
      <c r="V81" s="33"/>
      <c r="W81" s="33"/>
      <c r="X81" s="33"/>
      <c r="Y81" s="33"/>
      <c r="Z81" s="33"/>
      <c r="AA81" s="33"/>
    </row>
    <row r="82" spans="18:27" x14ac:dyDescent="0.25">
      <c r="R82" s="33"/>
      <c r="S82" s="33"/>
      <c r="T82" s="33"/>
      <c r="U82" s="33"/>
      <c r="V82" s="33"/>
      <c r="W82" s="33"/>
      <c r="X82" s="33"/>
      <c r="Y82" s="33"/>
      <c r="Z82" s="33"/>
      <c r="AA82" s="33"/>
    </row>
    <row r="83" spans="18:27" x14ac:dyDescent="0.25">
      <c r="R83" s="33"/>
      <c r="S83" s="33"/>
      <c r="T83" s="33"/>
      <c r="U83" s="33"/>
      <c r="V83" s="33"/>
      <c r="W83" s="33"/>
      <c r="X83" s="33"/>
      <c r="Y83" s="33"/>
      <c r="Z83" s="33"/>
      <c r="AA83" s="33"/>
    </row>
    <row r="84" spans="18:27" x14ac:dyDescent="0.25">
      <c r="R84" s="33"/>
      <c r="S84" s="33"/>
      <c r="T84" s="33"/>
      <c r="U84" s="33"/>
      <c r="V84" s="33"/>
      <c r="W84" s="33"/>
      <c r="X84" s="33"/>
      <c r="Y84" s="33"/>
      <c r="Z84" s="33"/>
      <c r="AA84" s="33"/>
    </row>
    <row r="85" spans="18:27" x14ac:dyDescent="0.25">
      <c r="R85" s="33"/>
      <c r="S85" s="33"/>
      <c r="T85" s="33"/>
      <c r="U85" s="33"/>
      <c r="V85" s="33"/>
      <c r="W85" s="33"/>
      <c r="X85" s="33"/>
      <c r="Y85" s="33"/>
      <c r="Z85" s="33"/>
      <c r="AA85" s="33"/>
    </row>
    <row r="86" spans="18:27" x14ac:dyDescent="0.25">
      <c r="R86" s="33"/>
      <c r="S86" s="33"/>
      <c r="T86" s="33"/>
      <c r="U86" s="33"/>
      <c r="V86" s="33"/>
      <c r="W86" s="33"/>
      <c r="X86" s="33"/>
      <c r="Y86" s="33"/>
      <c r="Z86" s="33"/>
      <c r="AA86" s="33"/>
    </row>
    <row r="87" spans="18:27" x14ac:dyDescent="0.25">
      <c r="R87" s="33"/>
      <c r="S87" s="33"/>
      <c r="T87" s="33"/>
      <c r="U87" s="33"/>
      <c r="V87" s="33"/>
      <c r="W87" s="33"/>
      <c r="X87" s="33"/>
      <c r="Y87" s="33"/>
      <c r="Z87" s="33"/>
      <c r="AA87" s="33"/>
    </row>
    <row r="88" spans="18:27" x14ac:dyDescent="0.25">
      <c r="R88" s="33"/>
      <c r="S88" s="33"/>
      <c r="T88" s="33"/>
      <c r="U88" s="33"/>
      <c r="V88" s="33"/>
      <c r="W88" s="33"/>
      <c r="X88" s="33"/>
      <c r="Y88" s="33"/>
      <c r="Z88" s="33"/>
      <c r="AA88" s="33"/>
    </row>
    <row r="89" spans="18:27" x14ac:dyDescent="0.25">
      <c r="R89" s="33"/>
      <c r="S89" s="33"/>
      <c r="T89" s="33"/>
      <c r="U89" s="33"/>
      <c r="V89" s="33"/>
      <c r="W89" s="33"/>
      <c r="X89" s="33"/>
      <c r="Y89" s="33"/>
      <c r="Z89" s="33"/>
      <c r="AA89" s="33"/>
    </row>
    <row r="90" spans="18:27" x14ac:dyDescent="0.25">
      <c r="R90" s="33"/>
      <c r="S90" s="33"/>
      <c r="T90" s="33"/>
      <c r="U90" s="33"/>
      <c r="V90" s="33"/>
      <c r="W90" s="33"/>
      <c r="X90" s="33"/>
      <c r="Y90" s="33"/>
      <c r="Z90" s="33"/>
      <c r="AA90" s="33"/>
    </row>
    <row r="91" spans="18:27" x14ac:dyDescent="0.25">
      <c r="R91" s="33"/>
      <c r="S91" s="33"/>
      <c r="T91" s="33"/>
      <c r="U91" s="33"/>
      <c r="V91" s="33"/>
      <c r="W91" s="33"/>
      <c r="X91" s="33"/>
      <c r="Y91" s="33"/>
      <c r="Z91" s="33"/>
      <c r="AA91" s="33"/>
    </row>
    <row r="92" spans="18:27" x14ac:dyDescent="0.25">
      <c r="R92" s="33"/>
      <c r="S92" s="33"/>
      <c r="T92" s="33"/>
      <c r="U92" s="33"/>
      <c r="V92" s="33"/>
      <c r="W92" s="33"/>
      <c r="X92" s="33"/>
      <c r="Y92" s="33"/>
      <c r="Z92" s="33"/>
      <c r="AA92" s="33"/>
    </row>
    <row r="93" spans="18:27" x14ac:dyDescent="0.25">
      <c r="R93" s="33"/>
      <c r="S93" s="33"/>
      <c r="T93" s="33"/>
      <c r="U93" s="33"/>
      <c r="V93" s="33"/>
      <c r="W93" s="33"/>
      <c r="X93" s="33"/>
      <c r="Y93" s="33"/>
      <c r="Z93" s="33"/>
      <c r="AA93" s="33"/>
    </row>
    <row r="94" spans="18:27" x14ac:dyDescent="0.25">
      <c r="R94" s="33"/>
      <c r="S94" s="33"/>
      <c r="T94" s="33"/>
      <c r="U94" s="33"/>
      <c r="V94" s="33"/>
      <c r="W94" s="33"/>
      <c r="X94" s="33"/>
      <c r="Y94" s="33"/>
      <c r="Z94" s="33"/>
      <c r="AA94" s="33"/>
    </row>
    <row r="95" spans="18:27" x14ac:dyDescent="0.25">
      <c r="R95" s="33"/>
      <c r="S95" s="33"/>
      <c r="T95" s="33"/>
      <c r="U95" s="33"/>
      <c r="V95" s="33"/>
      <c r="W95" s="33"/>
      <c r="X95" s="33"/>
      <c r="Y95" s="33"/>
      <c r="Z95" s="33"/>
      <c r="AA95" s="33"/>
    </row>
    <row r="118" ht="15" customHeight="1" x14ac:dyDescent="0.25"/>
    <row r="119" ht="15" customHeight="1" x14ac:dyDescent="0.25"/>
    <row r="206" ht="15" customHeight="1" x14ac:dyDescent="0.25"/>
    <row r="207" ht="15" customHeight="1" x14ac:dyDescent="0.25"/>
    <row r="303" ht="15" customHeight="1" x14ac:dyDescent="0.25"/>
    <row r="304" ht="15" customHeight="1" x14ac:dyDescent="0.25"/>
    <row r="361" spans="3:17" x14ac:dyDescent="0.25">
      <c r="C361" s="1"/>
      <c r="D361" s="1"/>
      <c r="E361" s="1"/>
      <c r="F361" s="1"/>
      <c r="G361" s="1"/>
      <c r="H361" s="1"/>
      <c r="N361" s="8"/>
      <c r="O361" s="8"/>
      <c r="P361" s="8"/>
      <c r="Q361" s="8"/>
    </row>
    <row r="362" spans="3:17" x14ac:dyDescent="0.25">
      <c r="C362" s="1"/>
      <c r="D362" s="1"/>
      <c r="E362" s="1"/>
      <c r="F362" s="1"/>
      <c r="G362" s="1"/>
      <c r="H362" s="1"/>
      <c r="N362" s="8"/>
      <c r="O362" s="8"/>
      <c r="P362" s="8"/>
      <c r="Q362" s="8"/>
    </row>
    <row r="363" spans="3:17" x14ac:dyDescent="0.25">
      <c r="C363" s="1"/>
      <c r="D363" s="1"/>
      <c r="E363" s="1"/>
      <c r="F363" s="1"/>
      <c r="G363" s="1"/>
      <c r="H363" s="1"/>
      <c r="N363" s="8"/>
      <c r="O363" s="8"/>
      <c r="P363" s="8"/>
      <c r="Q363" s="8"/>
    </row>
    <row r="364" spans="3:17" x14ac:dyDescent="0.25">
      <c r="C364" s="1"/>
      <c r="D364" s="1"/>
      <c r="E364" s="1"/>
      <c r="F364" s="1"/>
      <c r="G364" s="1"/>
      <c r="H364" s="1"/>
      <c r="N364" s="8"/>
      <c r="O364" s="8"/>
      <c r="P364" s="8"/>
      <c r="Q364" s="8"/>
    </row>
    <row r="365" spans="3:17" x14ac:dyDescent="0.25">
      <c r="C365" s="1"/>
      <c r="D365" s="1"/>
      <c r="E365" s="1"/>
      <c r="F365" s="1"/>
      <c r="G365" s="1"/>
      <c r="H365" s="1"/>
      <c r="N365" s="8"/>
      <c r="O365" s="8"/>
      <c r="P365" s="8"/>
      <c r="Q365" s="8"/>
    </row>
  </sheetData>
  <mergeCells count="36">
    <mergeCell ref="C25:C27"/>
    <mergeCell ref="B31:E31"/>
    <mergeCell ref="L31:P31"/>
    <mergeCell ref="L32:P32"/>
    <mergeCell ref="H7:H9"/>
    <mergeCell ref="I7:I9"/>
    <mergeCell ref="J7:L7"/>
    <mergeCell ref="M7:P7"/>
    <mergeCell ref="J8:J9"/>
    <mergeCell ref="K8:K9"/>
    <mergeCell ref="L8:L9"/>
    <mergeCell ref="M8:M9"/>
    <mergeCell ref="N8:O8"/>
    <mergeCell ref="P8:P9"/>
    <mergeCell ref="A30:D30"/>
    <mergeCell ref="A32:D32"/>
    <mergeCell ref="A3:Q3"/>
    <mergeCell ref="A7:A9"/>
    <mergeCell ref="B7:B9"/>
    <mergeCell ref="C7:C9"/>
    <mergeCell ref="D7:D9"/>
    <mergeCell ref="E7:E9"/>
    <mergeCell ref="F7:F9"/>
    <mergeCell ref="G7:G9"/>
    <mergeCell ref="Q8:Q9"/>
    <mergeCell ref="B41:D41"/>
    <mergeCell ref="L37:P37"/>
    <mergeCell ref="A33:D33"/>
    <mergeCell ref="L33:P33"/>
    <mergeCell ref="A34:E34"/>
    <mergeCell ref="B36:D36"/>
    <mergeCell ref="M36:P36"/>
    <mergeCell ref="B37:D37"/>
    <mergeCell ref="B38:D38"/>
    <mergeCell ref="L38:P38"/>
    <mergeCell ref="B40:D40"/>
  </mergeCells>
  <printOptions horizontalCentered="1"/>
  <pageMargins left="1.3779527559055118" right="0.98425196850393704" top="0" bottom="0" header="0.31496062992125984" footer="0.31496062992125984"/>
  <pageSetup paperSize="5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84A77-AE46-4786-8847-9B215FEDEC29}">
  <sheetPr>
    <tabColor rgb="FFFF0000"/>
  </sheetPr>
  <dimension ref="A3:AA475"/>
  <sheetViews>
    <sheetView topLeftCell="A27" zoomScale="80" zoomScaleNormal="80" workbookViewId="0">
      <selection activeCell="N54" sqref="N54:Q54"/>
    </sheetView>
  </sheetViews>
  <sheetFormatPr defaultRowHeight="15" x14ac:dyDescent="0.25"/>
  <cols>
    <col min="1" max="1" width="4.42578125" customWidth="1"/>
    <col min="2" max="2" width="9.7109375" customWidth="1"/>
    <col min="3" max="3" width="17.140625" customWidth="1"/>
    <col min="4" max="4" width="26.5703125" customWidth="1"/>
    <col min="5" max="5" width="15.28515625" customWidth="1"/>
    <col min="6" max="6" width="15" customWidth="1"/>
    <col min="7" max="7" width="9.7109375" customWidth="1"/>
    <col min="8" max="8" width="14.7109375" customWidth="1"/>
    <col min="9" max="9" width="10.42578125" customWidth="1"/>
    <col min="10" max="10" width="11.42578125" customWidth="1"/>
    <col min="11" max="11" width="14" customWidth="1"/>
    <col min="12" max="13" width="12.28515625" customWidth="1"/>
    <col min="14" max="14" width="9.140625" customWidth="1"/>
    <col min="15" max="15" width="9.5703125" customWidth="1"/>
    <col min="16" max="16" width="18.7109375" customWidth="1"/>
    <col min="17" max="17" width="13.42578125" customWidth="1"/>
  </cols>
  <sheetData>
    <row r="3" spans="1:27" ht="23.1" customHeight="1" x14ac:dyDescent="0.25"/>
    <row r="4" spans="1:27" ht="23.1" customHeight="1" x14ac:dyDescent="0.25">
      <c r="A4" s="399" t="s">
        <v>192</v>
      </c>
      <c r="B4" s="399"/>
      <c r="C4" s="399"/>
      <c r="D4" s="399"/>
      <c r="E4" s="399"/>
      <c r="F4" s="399"/>
      <c r="G4" s="399"/>
      <c r="H4" s="399"/>
      <c r="I4" s="399"/>
      <c r="J4" s="399"/>
      <c r="K4" s="399"/>
      <c r="L4" s="399"/>
      <c r="M4" s="399"/>
      <c r="N4" s="399"/>
      <c r="O4" s="399"/>
      <c r="P4" s="399"/>
      <c r="Q4" s="399"/>
      <c r="R4" s="35"/>
      <c r="S4" s="33"/>
      <c r="T4" s="33"/>
      <c r="U4" s="33"/>
      <c r="V4" s="33"/>
      <c r="W4" s="33"/>
      <c r="X4" s="33"/>
      <c r="Y4" s="33"/>
      <c r="Z4" s="33"/>
      <c r="AA4" s="33"/>
    </row>
    <row r="5" spans="1:27" ht="23.1" customHeight="1" x14ac:dyDescent="0.25">
      <c r="A5" s="2" t="str">
        <f>PADI!A4</f>
        <v>Periode    :   Minggu  ke  4 Agustus   2024</v>
      </c>
      <c r="B5" s="2"/>
      <c r="C5" s="2"/>
      <c r="D5" s="2"/>
      <c r="E5" s="38"/>
      <c r="F5" s="38"/>
      <c r="G5" s="39"/>
      <c r="H5" s="40"/>
      <c r="I5" s="40"/>
      <c r="J5" s="40"/>
      <c r="K5" s="40"/>
      <c r="L5" s="40"/>
      <c r="M5" s="40"/>
      <c r="N5" s="40"/>
      <c r="O5" s="40"/>
      <c r="P5" s="40"/>
      <c r="Q5" s="40"/>
      <c r="R5" s="35"/>
      <c r="S5" s="33"/>
      <c r="T5" s="33"/>
      <c r="U5" s="33"/>
      <c r="V5" s="33"/>
      <c r="W5" s="33"/>
      <c r="X5" s="33"/>
      <c r="Y5" s="33"/>
      <c r="Z5" s="33"/>
      <c r="AA5" s="33"/>
    </row>
    <row r="6" spans="1:27" ht="23.1" customHeight="1" x14ac:dyDescent="0.25">
      <c r="A6" s="2" t="s">
        <v>95</v>
      </c>
      <c r="B6" s="2"/>
      <c r="C6" s="2"/>
      <c r="D6" s="2"/>
      <c r="E6" s="39"/>
      <c r="F6" s="39"/>
      <c r="G6" s="39"/>
      <c r="H6" s="40"/>
      <c r="I6" s="40"/>
      <c r="J6" s="40"/>
      <c r="K6" s="40"/>
      <c r="L6" s="40"/>
      <c r="M6" s="40"/>
      <c r="N6" s="40"/>
      <c r="O6" s="40"/>
      <c r="P6" s="40"/>
      <c r="Q6" s="40"/>
      <c r="R6" s="35"/>
      <c r="S6" s="33"/>
      <c r="T6" s="33"/>
      <c r="U6" s="33"/>
      <c r="V6" s="33"/>
      <c r="W6" s="33"/>
      <c r="X6" s="33"/>
      <c r="Y6" s="33"/>
      <c r="Z6" s="33"/>
      <c r="AA6" s="33"/>
    </row>
    <row r="7" spans="1:27" ht="23.1" customHeight="1" thickBot="1" x14ac:dyDescent="0.3">
      <c r="A7" s="39"/>
      <c r="B7" s="39"/>
      <c r="C7" s="39"/>
      <c r="D7" s="39"/>
      <c r="E7" s="39"/>
      <c r="F7" s="39"/>
      <c r="G7" s="39"/>
      <c r="H7" s="39"/>
      <c r="I7" s="40"/>
      <c r="J7" s="40"/>
      <c r="K7" s="40"/>
      <c r="L7" s="40"/>
      <c r="M7" s="40"/>
      <c r="N7" s="40"/>
      <c r="O7" s="40"/>
      <c r="P7" s="40"/>
      <c r="Q7" s="40"/>
      <c r="R7" s="35"/>
      <c r="S7" s="33"/>
      <c r="T7" s="33"/>
      <c r="U7" s="33"/>
      <c r="V7" s="33"/>
      <c r="W7" s="33"/>
      <c r="X7" s="33"/>
      <c r="Y7" s="33"/>
      <c r="Z7" s="33"/>
      <c r="AA7" s="33"/>
    </row>
    <row r="8" spans="1:27" ht="15" customHeight="1" x14ac:dyDescent="0.25">
      <c r="A8" s="406" t="s">
        <v>25</v>
      </c>
      <c r="B8" s="409" t="s">
        <v>26</v>
      </c>
      <c r="C8" s="409" t="s">
        <v>27</v>
      </c>
      <c r="D8" s="412" t="s">
        <v>28</v>
      </c>
      <c r="E8" s="412" t="s">
        <v>29</v>
      </c>
      <c r="F8" s="412" t="s">
        <v>130</v>
      </c>
      <c r="G8" s="409" t="s">
        <v>30</v>
      </c>
      <c r="H8" s="412" t="s">
        <v>31</v>
      </c>
      <c r="I8" s="409" t="s">
        <v>32</v>
      </c>
      <c r="J8" s="415" t="s">
        <v>0</v>
      </c>
      <c r="K8" s="415"/>
      <c r="L8" s="415"/>
      <c r="M8" s="415" t="s">
        <v>1</v>
      </c>
      <c r="N8" s="415"/>
      <c r="O8" s="415"/>
      <c r="P8" s="415"/>
      <c r="Q8" s="45"/>
      <c r="R8" s="35"/>
      <c r="S8" s="33"/>
      <c r="T8" s="33"/>
      <c r="U8" s="33"/>
      <c r="V8" s="33"/>
      <c r="W8" s="33"/>
      <c r="X8" s="33"/>
      <c r="Y8" s="33"/>
      <c r="Z8" s="33"/>
      <c r="AA8" s="33"/>
    </row>
    <row r="9" spans="1:27" ht="15" customHeight="1" x14ac:dyDescent="0.25">
      <c r="A9" s="407"/>
      <c r="B9" s="410"/>
      <c r="C9" s="410"/>
      <c r="D9" s="413"/>
      <c r="E9" s="413"/>
      <c r="F9" s="413"/>
      <c r="G9" s="410"/>
      <c r="H9" s="413"/>
      <c r="I9" s="410"/>
      <c r="J9" s="416" t="s">
        <v>33</v>
      </c>
      <c r="K9" s="416" t="s">
        <v>34</v>
      </c>
      <c r="L9" s="416" t="s">
        <v>126</v>
      </c>
      <c r="M9" s="416" t="s">
        <v>125</v>
      </c>
      <c r="N9" s="417" t="s">
        <v>2</v>
      </c>
      <c r="O9" s="418"/>
      <c r="P9" s="416" t="s">
        <v>35</v>
      </c>
      <c r="Q9" s="419" t="s">
        <v>121</v>
      </c>
      <c r="R9" s="35"/>
      <c r="S9" s="33"/>
      <c r="T9" s="33"/>
      <c r="U9" s="33"/>
      <c r="V9" s="33"/>
      <c r="W9" s="33"/>
      <c r="X9" s="33"/>
      <c r="Y9" s="33"/>
      <c r="Z9" s="33"/>
      <c r="AA9" s="33"/>
    </row>
    <row r="10" spans="1:27" ht="54" customHeight="1" thickBot="1" x14ac:dyDescent="0.3">
      <c r="A10" s="408"/>
      <c r="B10" s="411"/>
      <c r="C10" s="411"/>
      <c r="D10" s="414"/>
      <c r="E10" s="414"/>
      <c r="F10" s="414"/>
      <c r="G10" s="411"/>
      <c r="H10" s="414"/>
      <c r="I10" s="411"/>
      <c r="J10" s="411"/>
      <c r="K10" s="411"/>
      <c r="L10" s="411"/>
      <c r="M10" s="411"/>
      <c r="N10" s="73" t="s">
        <v>124</v>
      </c>
      <c r="O10" s="73" t="s">
        <v>123</v>
      </c>
      <c r="P10" s="411"/>
      <c r="Q10" s="420"/>
      <c r="R10" s="35"/>
      <c r="S10" s="33"/>
      <c r="T10" s="33"/>
      <c r="U10" s="33"/>
      <c r="V10" s="33"/>
      <c r="W10" s="33"/>
      <c r="X10" s="33"/>
      <c r="Y10" s="33"/>
      <c r="Z10" s="33"/>
      <c r="AA10" s="33"/>
    </row>
    <row r="11" spans="1:27" ht="23.1" customHeight="1" x14ac:dyDescent="0.25">
      <c r="A11" s="78">
        <v>1</v>
      </c>
      <c r="B11" s="79">
        <v>2</v>
      </c>
      <c r="C11" s="80">
        <v>3</v>
      </c>
      <c r="D11" s="80">
        <v>4</v>
      </c>
      <c r="E11" s="80">
        <v>5</v>
      </c>
      <c r="F11" s="80">
        <v>6</v>
      </c>
      <c r="G11" s="80">
        <v>7</v>
      </c>
      <c r="H11" s="80">
        <v>8</v>
      </c>
      <c r="I11" s="80">
        <v>9</v>
      </c>
      <c r="J11" s="80">
        <v>10</v>
      </c>
      <c r="K11" s="80">
        <v>11</v>
      </c>
      <c r="L11" s="80" t="s">
        <v>127</v>
      </c>
      <c r="M11" s="80">
        <v>13</v>
      </c>
      <c r="N11" s="80">
        <v>14</v>
      </c>
      <c r="O11" s="80">
        <v>15</v>
      </c>
      <c r="P11" s="80" t="s">
        <v>128</v>
      </c>
      <c r="Q11" s="81" t="s">
        <v>129</v>
      </c>
      <c r="R11" s="35"/>
      <c r="S11" s="33"/>
      <c r="T11" s="33"/>
      <c r="U11" s="33"/>
      <c r="V11" s="33"/>
      <c r="W11" s="33"/>
      <c r="X11" s="33"/>
      <c r="Y11" s="33"/>
      <c r="Z11" s="33"/>
      <c r="AA11" s="33"/>
    </row>
    <row r="12" spans="1:27" ht="23.1" customHeight="1" x14ac:dyDescent="0.25">
      <c r="A12" s="76">
        <v>1</v>
      </c>
      <c r="B12" s="77" t="s">
        <v>37</v>
      </c>
      <c r="C12" s="273" t="s">
        <v>38</v>
      </c>
      <c r="D12" s="50" t="s">
        <v>217</v>
      </c>
      <c r="E12" s="50">
        <v>0</v>
      </c>
      <c r="F12" s="50" t="s">
        <v>170</v>
      </c>
      <c r="G12" s="27" t="s">
        <v>5</v>
      </c>
      <c r="H12" s="41" t="s">
        <v>201</v>
      </c>
      <c r="I12" s="29">
        <v>0</v>
      </c>
      <c r="J12" s="31">
        <v>0</v>
      </c>
      <c r="K12" s="382">
        <v>0</v>
      </c>
      <c r="L12" s="36">
        <f>I12+J12+K12</f>
        <v>0</v>
      </c>
      <c r="M12" s="380">
        <v>0</v>
      </c>
      <c r="N12" s="381">
        <v>0</v>
      </c>
      <c r="O12" s="43">
        <v>0</v>
      </c>
      <c r="P12" s="29">
        <f>M12+N12+O12</f>
        <v>0</v>
      </c>
      <c r="Q12" s="57">
        <f>L12-P12</f>
        <v>0</v>
      </c>
      <c r="R12" s="35"/>
      <c r="S12" s="33"/>
      <c r="T12" s="33"/>
      <c r="U12" s="33"/>
      <c r="V12" s="33"/>
      <c r="W12" s="33"/>
      <c r="X12" s="33"/>
      <c r="Y12" s="33"/>
      <c r="Z12" s="33"/>
      <c r="AA12" s="33"/>
    </row>
    <row r="13" spans="1:27" ht="23.1" customHeight="1" x14ac:dyDescent="0.25">
      <c r="A13" s="54"/>
      <c r="B13" s="53"/>
      <c r="C13" s="26"/>
      <c r="D13" s="50"/>
      <c r="E13" s="50"/>
      <c r="F13" s="50"/>
      <c r="G13" s="27"/>
      <c r="H13" s="41"/>
      <c r="I13" s="29"/>
      <c r="J13" s="31"/>
      <c r="K13" s="74"/>
      <c r="L13" s="34"/>
      <c r="M13" s="42"/>
      <c r="N13" s="75"/>
      <c r="O13" s="43"/>
      <c r="P13" s="27"/>
      <c r="Q13" s="57"/>
      <c r="R13" s="35"/>
      <c r="S13" s="33"/>
      <c r="T13" s="33"/>
      <c r="U13" s="33"/>
      <c r="V13" s="33"/>
      <c r="W13" s="33"/>
      <c r="X13" s="33"/>
      <c r="Y13" s="33"/>
      <c r="Z13" s="33"/>
      <c r="AA13" s="33"/>
    </row>
    <row r="14" spans="1:27" ht="23.1" customHeight="1" thickBot="1" x14ac:dyDescent="0.3">
      <c r="A14" s="154"/>
      <c r="B14" s="155"/>
      <c r="C14" s="156"/>
      <c r="D14" s="157"/>
      <c r="E14" s="157"/>
      <c r="F14" s="157"/>
      <c r="G14" s="158"/>
      <c r="H14" s="159"/>
      <c r="I14" s="160"/>
      <c r="J14" s="161"/>
      <c r="K14" s="161"/>
      <c r="L14" s="135"/>
      <c r="M14" s="162"/>
      <c r="N14" s="162"/>
      <c r="O14" s="163"/>
      <c r="P14" s="164"/>
      <c r="Q14" s="165"/>
      <c r="R14" s="35"/>
      <c r="S14" s="33"/>
      <c r="T14" s="33"/>
      <c r="U14" s="33"/>
      <c r="V14" s="33"/>
      <c r="W14" s="33"/>
      <c r="X14" s="33"/>
      <c r="Y14" s="33"/>
      <c r="Z14" s="33"/>
      <c r="AA14" s="33"/>
    </row>
    <row r="15" spans="1:27" ht="23.1" customHeight="1" x14ac:dyDescent="0.25">
      <c r="A15" s="166"/>
      <c r="B15" s="167"/>
      <c r="C15" s="435" t="s">
        <v>6</v>
      </c>
      <c r="D15" s="168"/>
      <c r="E15" s="168"/>
      <c r="F15" s="168"/>
      <c r="G15" s="169" t="s">
        <v>3</v>
      </c>
      <c r="H15" s="170"/>
      <c r="I15" s="171">
        <v>0</v>
      </c>
      <c r="J15" s="172">
        <v>0</v>
      </c>
      <c r="K15" s="172">
        <v>0</v>
      </c>
      <c r="L15" s="172">
        <f t="shared" ref="L15:L16" si="0">I15+J15+K15</f>
        <v>0</v>
      </c>
      <c r="M15" s="173">
        <v>0</v>
      </c>
      <c r="N15" s="173">
        <v>0</v>
      </c>
      <c r="O15" s="172">
        <v>0</v>
      </c>
      <c r="P15" s="172">
        <f t="shared" ref="P15:P16" si="1">M15+N15+O15</f>
        <v>0</v>
      </c>
      <c r="Q15" s="174">
        <f t="shared" ref="Q15:Q16" si="2">L15-P15</f>
        <v>0</v>
      </c>
      <c r="R15" s="35"/>
      <c r="S15" s="33"/>
      <c r="T15" s="33"/>
      <c r="U15" s="33"/>
      <c r="V15" s="33"/>
      <c r="W15" s="33"/>
      <c r="X15" s="33"/>
      <c r="Y15" s="33"/>
      <c r="Z15" s="33"/>
      <c r="AA15" s="33"/>
    </row>
    <row r="16" spans="1:27" ht="23.1" customHeight="1" x14ac:dyDescent="0.25">
      <c r="A16" s="137"/>
      <c r="B16" s="138"/>
      <c r="C16" s="436"/>
      <c r="D16" s="139"/>
      <c r="E16" s="139"/>
      <c r="F16" s="139"/>
      <c r="G16" s="145" t="s">
        <v>4</v>
      </c>
      <c r="H16" s="140"/>
      <c r="I16" s="141">
        <v>0</v>
      </c>
      <c r="J16" s="142">
        <v>0</v>
      </c>
      <c r="K16" s="142">
        <v>0</v>
      </c>
      <c r="L16" s="142">
        <f t="shared" si="0"/>
        <v>0</v>
      </c>
      <c r="M16" s="143">
        <v>0</v>
      </c>
      <c r="N16" s="143">
        <v>0</v>
      </c>
      <c r="O16" s="142">
        <v>0</v>
      </c>
      <c r="P16" s="142">
        <f t="shared" si="1"/>
        <v>0</v>
      </c>
      <c r="Q16" s="144">
        <f t="shared" si="2"/>
        <v>0</v>
      </c>
      <c r="R16" s="35"/>
      <c r="S16" s="33"/>
      <c r="T16" s="33"/>
      <c r="U16" s="33"/>
      <c r="V16" s="33"/>
      <c r="W16" s="33"/>
      <c r="X16" s="33"/>
      <c r="Y16" s="33"/>
      <c r="Z16" s="33"/>
      <c r="AA16" s="33"/>
    </row>
    <row r="17" spans="1:27" ht="23.1" customHeight="1" x14ac:dyDescent="0.25">
      <c r="A17" s="137"/>
      <c r="B17" s="138"/>
      <c r="C17" s="436"/>
      <c r="D17" s="139"/>
      <c r="E17" s="139"/>
      <c r="F17" s="139"/>
      <c r="G17" s="145" t="s">
        <v>5</v>
      </c>
      <c r="H17" s="140"/>
      <c r="I17" s="387">
        <f>I12</f>
        <v>0</v>
      </c>
      <c r="J17" s="383">
        <f>J12</f>
        <v>0</v>
      </c>
      <c r="K17" s="383">
        <f>K12</f>
        <v>0</v>
      </c>
      <c r="L17" s="383">
        <v>0</v>
      </c>
      <c r="M17" s="142">
        <v>0</v>
      </c>
      <c r="N17" s="142">
        <v>0</v>
      </c>
      <c r="O17" s="383">
        <f>O12</f>
        <v>0</v>
      </c>
      <c r="P17" s="383">
        <f>P12</f>
        <v>0</v>
      </c>
      <c r="Q17" s="175">
        <f>Q12</f>
        <v>0</v>
      </c>
      <c r="R17" s="35"/>
      <c r="S17" s="33"/>
      <c r="T17" s="33"/>
      <c r="U17" s="33"/>
      <c r="V17" s="33"/>
      <c r="W17" s="33"/>
      <c r="X17" s="33"/>
      <c r="Y17" s="33"/>
      <c r="Z17" s="33"/>
      <c r="AA17" s="33"/>
    </row>
    <row r="18" spans="1:27" ht="23.1" customHeight="1" thickBot="1" x14ac:dyDescent="0.3">
      <c r="A18" s="146"/>
      <c r="B18" s="147"/>
      <c r="C18" s="148" t="s">
        <v>9</v>
      </c>
      <c r="D18" s="149"/>
      <c r="E18" s="149"/>
      <c r="F18" s="149"/>
      <c r="G18" s="150"/>
      <c r="H18" s="151"/>
      <c r="I18" s="152">
        <f>I17+I16+I15</f>
        <v>0</v>
      </c>
      <c r="J18" s="153">
        <f>J17+J16+J15</f>
        <v>0</v>
      </c>
      <c r="K18" s="153">
        <v>0</v>
      </c>
      <c r="L18" s="153">
        <v>0</v>
      </c>
      <c r="M18" s="153">
        <v>0</v>
      </c>
      <c r="N18" s="153">
        <v>0</v>
      </c>
      <c r="O18" s="153">
        <v>0</v>
      </c>
      <c r="P18" s="153">
        <v>0</v>
      </c>
      <c r="Q18" s="176">
        <v>0</v>
      </c>
      <c r="R18" s="35"/>
      <c r="S18" s="33"/>
      <c r="T18" s="33"/>
      <c r="U18" s="33"/>
      <c r="V18" s="33"/>
      <c r="W18" s="33"/>
      <c r="X18" s="33"/>
      <c r="Y18" s="33"/>
      <c r="Z18" s="33"/>
      <c r="AA18" s="33"/>
    </row>
    <row r="19" spans="1:27" ht="15" customHeight="1" x14ac:dyDescent="0.25">
      <c r="A19" s="437" t="s">
        <v>8</v>
      </c>
      <c r="B19" s="437"/>
      <c r="C19" s="437"/>
      <c r="D19" s="437"/>
      <c r="E19" s="15"/>
      <c r="F19" s="15"/>
      <c r="G19" s="181"/>
      <c r="H19" s="2"/>
      <c r="I19" s="52"/>
      <c r="J19" s="52"/>
      <c r="K19" s="52"/>
      <c r="L19" s="52"/>
      <c r="M19" s="52"/>
      <c r="N19" s="52"/>
      <c r="O19" s="52"/>
      <c r="P19" s="52"/>
      <c r="Q19" s="52"/>
      <c r="R19" s="35"/>
      <c r="S19" s="33"/>
      <c r="T19" s="33"/>
      <c r="U19" s="33"/>
      <c r="V19" s="33"/>
      <c r="W19" s="33"/>
      <c r="X19" s="33"/>
      <c r="Y19" s="33"/>
      <c r="Z19" s="33"/>
      <c r="AA19" s="33"/>
    </row>
    <row r="20" spans="1:27" ht="15" customHeight="1" x14ac:dyDescent="0.25">
      <c r="A20" s="239"/>
      <c r="B20" s="239"/>
      <c r="C20" s="239"/>
      <c r="D20" s="239"/>
      <c r="E20" s="240"/>
      <c r="F20" s="15"/>
      <c r="G20" s="181"/>
      <c r="H20" s="2"/>
      <c r="I20" s="52"/>
      <c r="J20" s="52"/>
      <c r="K20" s="52"/>
      <c r="L20" s="52"/>
      <c r="M20" s="52"/>
      <c r="N20" s="52"/>
      <c r="O20" s="52"/>
      <c r="P20" s="52"/>
      <c r="Q20" s="52"/>
      <c r="R20" s="35"/>
      <c r="S20" s="33"/>
      <c r="T20" s="33"/>
      <c r="U20" s="33"/>
      <c r="V20" s="33"/>
      <c r="W20" s="33"/>
      <c r="X20" s="33"/>
      <c r="Y20" s="33"/>
      <c r="Z20" s="33"/>
      <c r="AA20" s="33"/>
    </row>
    <row r="21" spans="1:27" ht="15" customHeight="1" x14ac:dyDescent="0.25">
      <c r="A21" s="402" t="s">
        <v>139</v>
      </c>
      <c r="B21" s="402"/>
      <c r="C21" s="402"/>
      <c r="D21" s="402"/>
      <c r="E21" s="246"/>
      <c r="F21" s="180"/>
      <c r="G21" s="181"/>
      <c r="H21" s="2"/>
      <c r="I21" s="52"/>
      <c r="J21" s="52"/>
      <c r="K21" s="52"/>
      <c r="L21" s="425" t="str">
        <f>PADI!L108</f>
        <v>Pekanbaru,  27  Agustus   2024</v>
      </c>
      <c r="M21" s="425"/>
      <c r="N21" s="425"/>
      <c r="O21" s="425"/>
      <c r="P21" s="425"/>
      <c r="Q21" s="52"/>
      <c r="R21" s="35"/>
      <c r="S21" s="33"/>
      <c r="T21" s="33"/>
      <c r="U21" s="33"/>
      <c r="V21" s="33"/>
      <c r="W21" s="33"/>
      <c r="X21" s="33"/>
      <c r="Y21" s="33"/>
      <c r="Z21" s="33"/>
      <c r="AA21" s="33"/>
    </row>
    <row r="22" spans="1:27" ht="15" customHeight="1" x14ac:dyDescent="0.25">
      <c r="A22" s="403" t="s">
        <v>119</v>
      </c>
      <c r="B22" s="403"/>
      <c r="C22" s="403"/>
      <c r="D22" s="403"/>
      <c r="E22" s="240"/>
      <c r="F22" s="15"/>
      <c r="G22" s="181"/>
      <c r="H22" s="2"/>
      <c r="I22" s="52"/>
      <c r="J22" s="52"/>
      <c r="K22" s="52"/>
      <c r="L22" s="400" t="str">
        <f>PADI!L109</f>
        <v>Kepala UPT Perbenihan dan Sertifikasi Benih Hortikultura</v>
      </c>
      <c r="M22" s="400"/>
      <c r="N22" s="400"/>
      <c r="O22" s="400"/>
      <c r="P22" s="400"/>
      <c r="Q22" s="52"/>
      <c r="R22" s="35"/>
      <c r="S22" s="33"/>
      <c r="T22" s="33"/>
      <c r="U22" s="33"/>
      <c r="V22" s="33"/>
      <c r="W22" s="33"/>
      <c r="X22" s="33"/>
      <c r="Y22" s="33"/>
      <c r="Z22" s="33"/>
      <c r="AA22" s="33"/>
    </row>
    <row r="23" spans="1:27" ht="15" customHeight="1" x14ac:dyDescent="0.25">
      <c r="A23" s="401"/>
      <c r="B23" s="401"/>
      <c r="C23" s="401"/>
      <c r="D23" s="401"/>
      <c r="E23" s="401"/>
      <c r="F23" s="15"/>
      <c r="G23" s="181"/>
      <c r="H23" s="2"/>
      <c r="I23" s="52"/>
      <c r="J23" s="52"/>
      <c r="K23" s="52"/>
      <c r="L23" s="52"/>
      <c r="M23" s="82"/>
      <c r="N23" s="82"/>
      <c r="O23" s="82"/>
      <c r="P23" s="82"/>
      <c r="Q23" s="52"/>
      <c r="R23" s="35"/>
      <c r="S23" s="33"/>
      <c r="T23" s="33"/>
      <c r="U23" s="33"/>
      <c r="V23" s="33"/>
      <c r="W23" s="33"/>
      <c r="X23" s="33"/>
      <c r="Y23" s="33"/>
      <c r="Z23" s="33"/>
      <c r="AA23" s="33"/>
    </row>
    <row r="24" spans="1:27" ht="15" customHeight="1" x14ac:dyDescent="0.25">
      <c r="A24" s="247"/>
      <c r="B24" s="239"/>
      <c r="C24" s="248"/>
      <c r="D24" s="249"/>
      <c r="E24" s="250"/>
      <c r="F24" s="15"/>
      <c r="G24" s="181"/>
      <c r="H24" s="2"/>
      <c r="I24" s="52"/>
      <c r="J24" s="52"/>
      <c r="K24" s="52"/>
      <c r="L24" s="52"/>
      <c r="M24" s="69"/>
      <c r="N24" s="70"/>
      <c r="O24" s="70"/>
      <c r="P24" s="71"/>
      <c r="Q24" s="52"/>
      <c r="R24" s="35"/>
      <c r="S24" s="33"/>
      <c r="T24" s="33"/>
      <c r="U24" s="33"/>
      <c r="V24" s="33"/>
      <c r="W24" s="33"/>
      <c r="X24" s="33"/>
      <c r="Y24" s="33"/>
      <c r="Z24" s="33"/>
      <c r="AA24" s="33"/>
    </row>
    <row r="25" spans="1:27" ht="15" customHeight="1" x14ac:dyDescent="0.25">
      <c r="A25" s="247"/>
      <c r="B25" s="403"/>
      <c r="C25" s="403"/>
      <c r="D25" s="403"/>
      <c r="E25" s="250"/>
      <c r="F25" s="15"/>
      <c r="G25" s="181"/>
      <c r="H25" s="2"/>
      <c r="I25" s="52"/>
      <c r="J25" s="52"/>
      <c r="K25" s="52"/>
      <c r="L25" s="52"/>
      <c r="M25" s="427"/>
      <c r="N25" s="427"/>
      <c r="O25" s="427"/>
      <c r="P25" s="427"/>
      <c r="Q25" s="52"/>
      <c r="R25" s="35"/>
      <c r="S25" s="33"/>
      <c r="T25" s="33"/>
      <c r="U25" s="33"/>
      <c r="V25" s="33"/>
      <c r="W25" s="33"/>
      <c r="X25" s="33"/>
      <c r="Y25" s="33"/>
      <c r="Z25" s="33"/>
      <c r="AA25" s="33"/>
    </row>
    <row r="26" spans="1:27" ht="15" customHeight="1" x14ac:dyDescent="0.25">
      <c r="A26" s="247"/>
      <c r="B26" s="429" t="s">
        <v>120</v>
      </c>
      <c r="C26" s="429"/>
      <c r="D26" s="429"/>
      <c r="E26" s="251"/>
      <c r="F26" s="15"/>
      <c r="G26" s="181"/>
      <c r="H26" s="2"/>
      <c r="I26" s="52"/>
      <c r="J26" s="52"/>
      <c r="K26" s="52"/>
      <c r="L26" s="400" t="str">
        <f>PADI!L113</f>
        <v>MOHAMMAD KHAMSI PURNAMA,S.TP,M.Si</v>
      </c>
      <c r="M26" s="400"/>
      <c r="N26" s="400"/>
      <c r="O26" s="400"/>
      <c r="P26" s="400"/>
      <c r="Q26" s="52"/>
      <c r="R26" s="35"/>
      <c r="S26" s="33"/>
      <c r="T26" s="33"/>
      <c r="U26" s="33"/>
      <c r="V26" s="33"/>
      <c r="W26" s="33"/>
      <c r="X26" s="33"/>
      <c r="Y26" s="33"/>
      <c r="Z26" s="33"/>
      <c r="AA26" s="33"/>
    </row>
    <row r="27" spans="1:27" ht="15" customHeight="1" x14ac:dyDescent="0.25">
      <c r="A27" s="247"/>
      <c r="B27" s="403" t="s">
        <v>21</v>
      </c>
      <c r="C27" s="403"/>
      <c r="D27" s="403"/>
      <c r="E27" s="251"/>
      <c r="F27" s="15"/>
      <c r="G27" s="181"/>
      <c r="H27" s="2"/>
      <c r="I27" s="52"/>
      <c r="J27" s="52"/>
      <c r="K27" s="52"/>
      <c r="L27" s="428" t="str">
        <f>PADI!L114</f>
        <v>NIP.19791004 200501 001</v>
      </c>
      <c r="M27" s="428"/>
      <c r="N27" s="428"/>
      <c r="O27" s="428"/>
      <c r="P27" s="428"/>
      <c r="Q27" s="52"/>
      <c r="R27" s="35"/>
      <c r="S27" s="33"/>
      <c r="T27" s="33"/>
      <c r="U27" s="33"/>
      <c r="V27" s="33"/>
      <c r="W27" s="33"/>
      <c r="X27" s="33"/>
      <c r="Y27" s="33"/>
      <c r="Z27" s="33"/>
      <c r="AA27" s="33"/>
    </row>
    <row r="28" spans="1:27" ht="15" customHeight="1" x14ac:dyDescent="0.25">
      <c r="A28" s="247"/>
      <c r="B28" s="252" t="s">
        <v>104</v>
      </c>
      <c r="C28" s="252"/>
      <c r="D28" s="252"/>
      <c r="E28" s="251"/>
      <c r="F28" s="15"/>
      <c r="G28" s="181"/>
      <c r="H28" s="2"/>
      <c r="I28" s="52"/>
      <c r="J28" s="52"/>
      <c r="K28" s="52"/>
      <c r="L28" s="52"/>
      <c r="M28" s="52"/>
      <c r="N28" s="52"/>
      <c r="O28" s="52"/>
      <c r="P28" s="52"/>
      <c r="Q28" s="52"/>
      <c r="R28" s="35"/>
      <c r="S28" s="33"/>
      <c r="T28" s="33"/>
      <c r="U28" s="33"/>
      <c r="V28" s="33"/>
      <c r="W28" s="33"/>
      <c r="X28" s="33"/>
      <c r="Y28" s="33"/>
      <c r="Z28" s="33"/>
      <c r="AA28" s="33"/>
    </row>
    <row r="29" spans="1:27" ht="15" customHeight="1" x14ac:dyDescent="0.25">
      <c r="A29" s="246"/>
      <c r="B29" s="429"/>
      <c r="C29" s="429"/>
      <c r="D29" s="429"/>
      <c r="E29" s="251"/>
      <c r="F29" s="15"/>
      <c r="G29" s="181"/>
      <c r="H29" s="2"/>
      <c r="I29" s="52"/>
      <c r="J29" s="52"/>
      <c r="K29" s="52"/>
      <c r="L29" s="52"/>
      <c r="M29" s="52"/>
      <c r="N29" s="52"/>
      <c r="O29" s="52"/>
      <c r="P29" s="52"/>
      <c r="Q29" s="52"/>
      <c r="R29" s="35"/>
      <c r="S29" s="33"/>
      <c r="T29" s="33"/>
      <c r="U29" s="33"/>
      <c r="V29" s="33"/>
      <c r="W29" s="33"/>
      <c r="X29" s="33"/>
      <c r="Y29" s="33"/>
      <c r="Z29" s="33"/>
      <c r="AA29" s="33"/>
    </row>
    <row r="30" spans="1:27" ht="15" customHeight="1" x14ac:dyDescent="0.25">
      <c r="A30" s="247"/>
      <c r="B30" s="403"/>
      <c r="C30" s="403"/>
      <c r="D30" s="403"/>
      <c r="E30" s="251"/>
      <c r="F30" s="15"/>
      <c r="G30" s="181"/>
      <c r="H30" s="2"/>
      <c r="I30" s="52"/>
      <c r="J30" s="52"/>
      <c r="K30" s="52"/>
      <c r="L30" s="52"/>
      <c r="M30" s="52"/>
      <c r="N30" s="52"/>
      <c r="O30" s="52"/>
      <c r="P30" s="52"/>
      <c r="Q30" s="52"/>
      <c r="R30" s="35"/>
      <c r="S30" s="33"/>
      <c r="T30" s="33"/>
      <c r="U30" s="33"/>
      <c r="V30" s="33"/>
      <c r="W30" s="33"/>
      <c r="X30" s="33"/>
      <c r="Y30" s="33"/>
      <c r="Z30" s="33"/>
      <c r="AA30" s="33"/>
    </row>
    <row r="31" spans="1:27" ht="15" customHeight="1" x14ac:dyDescent="0.25">
      <c r="A31" s="241"/>
      <c r="B31" s="241"/>
      <c r="C31" s="240"/>
      <c r="D31" s="240"/>
      <c r="E31" s="240"/>
      <c r="F31" s="15"/>
      <c r="G31" s="181"/>
      <c r="H31" s="2"/>
      <c r="I31" s="52"/>
      <c r="J31" s="52"/>
      <c r="K31" s="52"/>
      <c r="L31" s="52"/>
      <c r="M31" s="52"/>
      <c r="N31" s="52"/>
      <c r="O31" s="52"/>
      <c r="P31" s="52"/>
      <c r="Q31" s="52"/>
      <c r="R31" s="35"/>
      <c r="S31" s="33"/>
      <c r="T31" s="33"/>
      <c r="U31" s="33"/>
      <c r="V31" s="33"/>
      <c r="W31" s="33"/>
      <c r="X31" s="33"/>
      <c r="Y31" s="33"/>
      <c r="Z31" s="33"/>
      <c r="AA31" s="33"/>
    </row>
    <row r="32" spans="1:27" ht="15" customHeight="1" x14ac:dyDescent="0.25">
      <c r="A32" s="51"/>
      <c r="B32" s="51"/>
      <c r="C32" s="2"/>
      <c r="D32" s="2"/>
      <c r="E32" s="2"/>
      <c r="F32" s="15"/>
      <c r="G32" s="181"/>
      <c r="H32" s="2"/>
      <c r="I32" s="52"/>
      <c r="J32" s="52"/>
      <c r="K32" s="52"/>
      <c r="L32" s="52"/>
      <c r="M32" s="52"/>
      <c r="N32" s="52"/>
      <c r="O32" s="52"/>
      <c r="P32" s="52"/>
      <c r="Q32" s="52"/>
      <c r="R32" s="35"/>
      <c r="S32" s="33"/>
      <c r="T32" s="33"/>
      <c r="U32" s="33"/>
      <c r="V32" s="33"/>
      <c r="W32" s="33"/>
      <c r="X32" s="33"/>
      <c r="Y32" s="33"/>
      <c r="Z32" s="33"/>
      <c r="AA32" s="33"/>
    </row>
    <row r="33" spans="1:27" ht="15" customHeight="1" x14ac:dyDescent="0.25">
      <c r="A33" s="182"/>
      <c r="B33" s="182"/>
      <c r="C33" s="15"/>
      <c r="D33" s="15"/>
      <c r="E33" s="15"/>
      <c r="F33" s="15"/>
      <c r="G33" s="181"/>
      <c r="H33" s="2"/>
      <c r="I33" s="52"/>
      <c r="J33" s="52"/>
      <c r="K33" s="52"/>
      <c r="L33" s="52"/>
      <c r="M33" s="52"/>
      <c r="N33" s="52"/>
      <c r="O33" s="52"/>
      <c r="P33" s="52"/>
      <c r="Q33" s="52"/>
      <c r="R33" s="35"/>
      <c r="S33" s="33"/>
      <c r="T33" s="33"/>
      <c r="U33" s="33"/>
      <c r="V33" s="33"/>
      <c r="W33" s="33"/>
      <c r="X33" s="33"/>
      <c r="Y33" s="33"/>
      <c r="Z33" s="33"/>
      <c r="AA33" s="33"/>
    </row>
    <row r="34" spans="1:27" ht="15" customHeight="1" x14ac:dyDescent="0.25">
      <c r="A34" s="182"/>
      <c r="B34" s="182"/>
      <c r="C34" s="15"/>
      <c r="D34" s="15"/>
      <c r="E34" s="15"/>
      <c r="F34" s="15"/>
      <c r="G34" s="181"/>
      <c r="H34" s="2"/>
      <c r="I34" s="52"/>
      <c r="J34" s="52"/>
      <c r="K34" s="52"/>
      <c r="L34" s="52"/>
      <c r="M34" s="52"/>
      <c r="N34" s="52"/>
      <c r="O34" s="52"/>
      <c r="P34" s="52"/>
      <c r="Q34" s="52"/>
      <c r="R34" s="35"/>
      <c r="S34" s="33"/>
      <c r="T34" s="33"/>
      <c r="U34" s="33"/>
      <c r="V34" s="33"/>
      <c r="W34" s="33"/>
      <c r="X34" s="33"/>
      <c r="Y34" s="33"/>
      <c r="Z34" s="33"/>
      <c r="AA34" s="33"/>
    </row>
    <row r="35" spans="1:27" ht="15" customHeight="1" x14ac:dyDescent="0.25">
      <c r="A35" s="182"/>
      <c r="B35" s="182"/>
      <c r="C35" s="15"/>
      <c r="D35" s="15"/>
      <c r="E35" s="15"/>
      <c r="F35" s="15"/>
      <c r="G35" s="181"/>
      <c r="H35" s="2"/>
      <c r="I35" s="52"/>
      <c r="J35" s="52"/>
      <c r="K35" s="52"/>
      <c r="L35" s="52"/>
      <c r="M35" s="52"/>
      <c r="N35" s="52"/>
      <c r="O35" s="52"/>
      <c r="P35" s="52"/>
      <c r="Q35" s="52"/>
      <c r="R35" s="35"/>
      <c r="S35" s="33"/>
      <c r="T35" s="33"/>
      <c r="U35" s="33"/>
      <c r="V35" s="33"/>
      <c r="W35" s="33"/>
      <c r="X35" s="33"/>
      <c r="Y35" s="33"/>
      <c r="Z35" s="33"/>
      <c r="AA35" s="33"/>
    </row>
    <row r="36" spans="1:27" ht="15" customHeight="1" x14ac:dyDescent="0.25">
      <c r="A36" s="182"/>
      <c r="B36" s="182"/>
      <c r="C36" s="15"/>
      <c r="D36" s="15"/>
      <c r="E36" s="15"/>
      <c r="F36" s="15"/>
      <c r="G36" s="181"/>
      <c r="H36" s="2"/>
      <c r="I36" s="52"/>
      <c r="J36" s="52"/>
      <c r="K36" s="52"/>
      <c r="L36" s="52"/>
      <c r="M36" s="52"/>
      <c r="N36" s="52"/>
      <c r="O36" s="52"/>
      <c r="P36" s="52"/>
      <c r="Q36" s="52"/>
      <c r="R36" s="35"/>
      <c r="S36" s="33"/>
      <c r="T36" s="33"/>
      <c r="U36" s="33"/>
      <c r="V36" s="33"/>
      <c r="W36" s="33"/>
      <c r="X36" s="33"/>
      <c r="Y36" s="33"/>
      <c r="Z36" s="33"/>
      <c r="AA36" s="33"/>
    </row>
    <row r="37" spans="1:27" ht="15" customHeight="1" x14ac:dyDescent="0.25">
      <c r="A37" s="182"/>
      <c r="B37" s="182"/>
      <c r="C37" s="15"/>
      <c r="D37" s="15"/>
      <c r="E37" s="15"/>
      <c r="F37" s="15"/>
      <c r="G37" s="181"/>
      <c r="H37" s="2"/>
      <c r="I37" s="52"/>
      <c r="J37" s="52"/>
      <c r="K37" s="52"/>
      <c r="L37" s="52"/>
      <c r="M37" s="52"/>
      <c r="N37" s="52"/>
      <c r="O37" s="52"/>
      <c r="P37" s="52"/>
      <c r="Q37" s="52"/>
      <c r="R37" s="35"/>
      <c r="S37" s="33"/>
      <c r="T37" s="33"/>
      <c r="U37" s="33"/>
      <c r="V37" s="33"/>
      <c r="W37" s="33"/>
      <c r="X37" s="33"/>
      <c r="Y37" s="33"/>
      <c r="Z37" s="33"/>
      <c r="AA37" s="33"/>
    </row>
    <row r="38" spans="1:27" ht="15" customHeight="1" x14ac:dyDescent="0.25">
      <c r="A38" s="182"/>
      <c r="B38" s="182"/>
      <c r="C38" s="15"/>
      <c r="D38" s="15"/>
      <c r="E38" s="15"/>
      <c r="F38" s="15"/>
      <c r="G38" s="181"/>
      <c r="H38" s="2"/>
      <c r="I38" s="52"/>
      <c r="J38" s="52"/>
      <c r="K38" s="52"/>
      <c r="L38" s="52"/>
      <c r="M38" s="52"/>
      <c r="N38" s="52"/>
      <c r="O38" s="52"/>
      <c r="P38" s="52"/>
      <c r="Q38" s="52"/>
      <c r="R38" s="35"/>
      <c r="S38" s="33"/>
      <c r="T38" s="33"/>
      <c r="U38" s="33"/>
      <c r="V38" s="33"/>
      <c r="W38" s="33"/>
      <c r="X38" s="33"/>
      <c r="Y38" s="33"/>
      <c r="Z38" s="33"/>
      <c r="AA38" s="33"/>
    </row>
    <row r="39" spans="1:27" ht="15" customHeight="1" x14ac:dyDescent="0.25">
      <c r="A39" s="182"/>
      <c r="B39" s="182"/>
      <c r="C39" s="15"/>
      <c r="D39" s="15"/>
      <c r="E39" s="15"/>
      <c r="F39" s="15"/>
      <c r="G39" s="181"/>
      <c r="H39" s="2"/>
      <c r="I39" s="52"/>
      <c r="J39" s="52"/>
      <c r="K39" s="52"/>
      <c r="L39" s="52"/>
      <c r="M39" s="52"/>
      <c r="N39" s="52"/>
      <c r="O39" s="52"/>
      <c r="P39" s="52"/>
      <c r="Q39" s="52"/>
      <c r="R39" s="35"/>
      <c r="S39" s="33"/>
      <c r="T39" s="33"/>
      <c r="U39" s="33"/>
      <c r="V39" s="33"/>
      <c r="W39" s="33"/>
      <c r="X39" s="33"/>
      <c r="Y39" s="33"/>
      <c r="Z39" s="33"/>
      <c r="AA39" s="33"/>
    </row>
    <row r="40" spans="1:27" ht="15" customHeight="1" x14ac:dyDescent="0.25">
      <c r="A40" s="182"/>
      <c r="B40" s="182"/>
      <c r="C40" s="15"/>
      <c r="D40" s="15"/>
      <c r="E40" s="15"/>
      <c r="F40" s="15"/>
      <c r="G40" s="181"/>
      <c r="H40" s="2"/>
      <c r="I40" s="52"/>
      <c r="J40" s="52"/>
      <c r="K40" s="52"/>
      <c r="L40" s="52"/>
      <c r="M40" s="52"/>
      <c r="N40" s="52"/>
      <c r="O40" s="52"/>
      <c r="P40" s="52"/>
      <c r="Q40" s="52"/>
      <c r="R40" s="35"/>
      <c r="S40" s="33"/>
      <c r="T40" s="33"/>
      <c r="U40" s="33"/>
      <c r="V40" s="33"/>
      <c r="W40" s="33"/>
      <c r="X40" s="33"/>
      <c r="Y40" s="33"/>
      <c r="Z40" s="33"/>
      <c r="AA40" s="33"/>
    </row>
    <row r="41" spans="1:27" ht="15" customHeight="1" x14ac:dyDescent="0.25">
      <c r="A41" s="182"/>
      <c r="B41" s="182"/>
      <c r="C41" s="15"/>
      <c r="D41" s="15"/>
      <c r="E41" s="15"/>
      <c r="F41" s="15"/>
      <c r="G41" s="181"/>
      <c r="H41" s="2"/>
      <c r="I41" s="52"/>
      <c r="J41" s="52"/>
      <c r="K41" s="52"/>
      <c r="L41" s="52"/>
      <c r="M41" s="52"/>
      <c r="N41" s="52"/>
      <c r="O41" s="52"/>
      <c r="P41" s="52"/>
      <c r="Q41" s="52"/>
      <c r="R41" s="35"/>
      <c r="S41" s="33"/>
      <c r="T41" s="33"/>
      <c r="U41" s="33"/>
      <c r="V41" s="33"/>
      <c r="W41" s="33"/>
      <c r="X41" s="33"/>
      <c r="Y41" s="33"/>
      <c r="Z41" s="33"/>
      <c r="AA41" s="33"/>
    </row>
    <row r="42" spans="1:27" ht="15" customHeight="1" x14ac:dyDescent="0.25">
      <c r="A42" s="182"/>
      <c r="B42" s="182"/>
      <c r="C42" s="15"/>
      <c r="D42" s="15"/>
      <c r="E42" s="15"/>
      <c r="F42" s="15"/>
      <c r="G42" s="181"/>
      <c r="H42" s="2"/>
      <c r="I42" s="52"/>
      <c r="J42" s="52"/>
      <c r="K42" s="52"/>
      <c r="L42" s="52"/>
      <c r="M42" s="52"/>
      <c r="N42" s="52"/>
      <c r="O42" s="52"/>
      <c r="P42" s="52"/>
      <c r="Q42" s="52"/>
      <c r="R42" s="35"/>
      <c r="S42" s="33"/>
      <c r="T42" s="33"/>
      <c r="U42" s="33"/>
      <c r="V42" s="33"/>
      <c r="W42" s="33"/>
      <c r="X42" s="33"/>
      <c r="Y42" s="33"/>
      <c r="Z42" s="33"/>
      <c r="AA42" s="33"/>
    </row>
    <row r="43" spans="1:27" ht="15" customHeight="1" x14ac:dyDescent="0.25">
      <c r="A43" s="182"/>
      <c r="B43" s="182"/>
      <c r="C43" s="15"/>
      <c r="D43" s="15"/>
      <c r="E43" s="15"/>
      <c r="F43" s="15"/>
      <c r="G43" s="181"/>
      <c r="H43" s="2"/>
      <c r="I43" s="52"/>
      <c r="J43" s="52"/>
      <c r="K43" s="52"/>
      <c r="L43" s="52"/>
      <c r="M43" s="52"/>
      <c r="N43" s="52"/>
      <c r="O43" s="52"/>
      <c r="P43" s="52"/>
      <c r="Q43" s="52"/>
      <c r="R43" s="35"/>
      <c r="S43" s="33"/>
      <c r="T43" s="33"/>
      <c r="U43" s="33"/>
      <c r="V43" s="33"/>
      <c r="W43" s="33"/>
      <c r="X43" s="33"/>
      <c r="Y43" s="33"/>
      <c r="Z43" s="33"/>
      <c r="AA43" s="33"/>
    </row>
    <row r="44" spans="1:27" ht="15" customHeight="1" x14ac:dyDescent="0.25">
      <c r="A44" s="182"/>
      <c r="B44" s="182"/>
      <c r="C44" s="15"/>
      <c r="D44" s="15"/>
      <c r="E44" s="15"/>
      <c r="F44" s="15"/>
      <c r="G44" s="181"/>
      <c r="H44" s="2"/>
      <c r="I44" s="52"/>
      <c r="J44" s="52"/>
      <c r="K44" s="52"/>
      <c r="L44" s="52"/>
      <c r="M44" s="52"/>
      <c r="N44" s="52"/>
      <c r="O44" s="52"/>
      <c r="P44" s="52"/>
      <c r="Q44" s="52"/>
      <c r="R44" s="35"/>
      <c r="S44" s="33"/>
      <c r="T44" s="33"/>
      <c r="U44" s="33"/>
      <c r="V44" s="33"/>
      <c r="W44" s="33"/>
      <c r="X44" s="33"/>
      <c r="Y44" s="33"/>
      <c r="Z44" s="33"/>
      <c r="AA44" s="33"/>
    </row>
    <row r="45" spans="1:27" ht="15" customHeight="1" x14ac:dyDescent="0.25">
      <c r="A45" s="182"/>
      <c r="B45" s="182"/>
      <c r="C45" s="15"/>
      <c r="D45" s="15"/>
      <c r="E45" s="15"/>
      <c r="F45" s="15"/>
      <c r="G45" s="181"/>
      <c r="H45" s="2"/>
      <c r="I45" s="52"/>
      <c r="J45" s="52"/>
      <c r="K45" s="52"/>
      <c r="L45" s="52"/>
      <c r="M45" s="52"/>
      <c r="N45" s="52"/>
      <c r="O45" s="52"/>
      <c r="P45" s="52"/>
      <c r="Q45" s="52"/>
      <c r="R45" s="35"/>
      <c r="S45" s="33"/>
      <c r="T45" s="33"/>
      <c r="U45" s="33"/>
      <c r="V45" s="33"/>
      <c r="W45" s="33"/>
      <c r="X45" s="33"/>
      <c r="Y45" s="33"/>
      <c r="Z45" s="33"/>
      <c r="AA45" s="33"/>
    </row>
    <row r="46" spans="1:27" ht="15" customHeight="1" x14ac:dyDescent="0.25">
      <c r="A46" s="182"/>
      <c r="B46" s="182"/>
      <c r="C46" s="15"/>
      <c r="D46" s="15"/>
      <c r="E46" s="15"/>
      <c r="F46" s="15"/>
      <c r="G46" s="181"/>
      <c r="H46" s="2"/>
      <c r="I46" s="52"/>
      <c r="J46" s="52"/>
      <c r="K46" s="52"/>
      <c r="L46" s="52"/>
      <c r="M46" s="52"/>
      <c r="N46" s="52"/>
      <c r="O46" s="52"/>
      <c r="P46" s="52"/>
      <c r="Q46" s="52"/>
      <c r="R46" s="35"/>
      <c r="S46" s="33"/>
      <c r="T46" s="33"/>
      <c r="U46" s="33"/>
      <c r="V46" s="33"/>
      <c r="W46" s="33"/>
      <c r="X46" s="33"/>
      <c r="Y46" s="33"/>
      <c r="Z46" s="33"/>
      <c r="AA46" s="33"/>
    </row>
    <row r="47" spans="1:27" ht="15" customHeight="1" x14ac:dyDescent="0.25">
      <c r="A47" s="182"/>
      <c r="B47" s="182"/>
      <c r="C47" s="15"/>
      <c r="D47" s="15"/>
      <c r="E47" s="15"/>
      <c r="F47" s="15"/>
      <c r="G47" s="181"/>
      <c r="H47" s="2"/>
      <c r="I47" s="52"/>
      <c r="J47" s="52"/>
      <c r="K47" s="52"/>
      <c r="L47" s="52"/>
      <c r="M47" s="52"/>
      <c r="N47" s="52"/>
      <c r="O47" s="52"/>
      <c r="P47" s="52"/>
      <c r="Q47" s="52"/>
      <c r="R47" s="35"/>
      <c r="S47" s="33"/>
      <c r="T47" s="33"/>
      <c r="U47" s="33"/>
      <c r="V47" s="33"/>
      <c r="W47" s="33"/>
      <c r="X47" s="33"/>
      <c r="Y47" s="33"/>
      <c r="Z47" s="33"/>
      <c r="AA47" s="33"/>
    </row>
    <row r="48" spans="1:27" ht="15" customHeight="1" x14ac:dyDescent="0.25">
      <c r="A48" s="182"/>
      <c r="B48" s="182"/>
      <c r="C48" s="15"/>
      <c r="D48" s="15"/>
      <c r="E48" s="15"/>
      <c r="F48" s="15"/>
      <c r="G48" s="181"/>
      <c r="H48" s="2"/>
      <c r="I48" s="52"/>
      <c r="J48" s="52"/>
      <c r="K48" s="52"/>
      <c r="L48" s="52"/>
      <c r="M48" s="52"/>
      <c r="N48" s="52"/>
      <c r="O48" s="52"/>
      <c r="P48" s="52"/>
      <c r="Q48" s="52"/>
      <c r="R48" s="35"/>
      <c r="S48" s="33"/>
      <c r="T48" s="33"/>
      <c r="U48" s="33"/>
      <c r="V48" s="33"/>
      <c r="W48" s="33"/>
      <c r="X48" s="33"/>
      <c r="Y48" s="33"/>
      <c r="Z48" s="33"/>
      <c r="AA48" s="33"/>
    </row>
    <row r="49" spans="1:27" ht="15" customHeight="1" x14ac:dyDescent="0.25">
      <c r="A49" s="182"/>
      <c r="B49" s="182"/>
      <c r="C49" s="15"/>
      <c r="D49" s="15"/>
      <c r="E49" s="15"/>
      <c r="F49" s="15"/>
      <c r="G49" s="181"/>
      <c r="H49" s="2"/>
      <c r="I49" s="52"/>
      <c r="J49" s="52"/>
      <c r="K49" s="52"/>
      <c r="L49" s="52"/>
      <c r="M49" s="52"/>
      <c r="N49" s="52"/>
      <c r="O49" s="52"/>
      <c r="P49" s="52"/>
      <c r="Q49" s="52"/>
      <c r="R49" s="35"/>
      <c r="S49" s="33"/>
      <c r="T49" s="33"/>
      <c r="U49" s="33"/>
      <c r="V49" s="33"/>
      <c r="W49" s="33"/>
      <c r="X49" s="33"/>
      <c r="Y49" s="33"/>
      <c r="Z49" s="33"/>
      <c r="AA49" s="33"/>
    </row>
    <row r="50" spans="1:27" x14ac:dyDescent="0.25">
      <c r="A50" s="184"/>
      <c r="B50" s="184"/>
      <c r="C50" s="20"/>
      <c r="D50" s="20"/>
      <c r="E50" s="20"/>
      <c r="F50" s="20"/>
      <c r="G50" s="20"/>
      <c r="H50" s="6"/>
      <c r="I50" s="4"/>
      <c r="J50" s="7"/>
      <c r="K50" s="7"/>
      <c r="L50" s="4"/>
      <c r="M50" s="66"/>
      <c r="N50" s="66"/>
      <c r="O50" s="67"/>
      <c r="P50" s="67"/>
      <c r="Q50" s="67"/>
      <c r="R50" s="33"/>
      <c r="S50" s="33"/>
      <c r="T50" s="33"/>
      <c r="U50" s="33"/>
      <c r="V50" s="33"/>
      <c r="W50" s="33"/>
      <c r="X50" s="33"/>
      <c r="Y50" s="33"/>
      <c r="Z50" s="33"/>
      <c r="AA50" s="33"/>
    </row>
    <row r="51" spans="1:27" x14ac:dyDescent="0.25">
      <c r="A51" s="15"/>
      <c r="B51" s="15"/>
      <c r="C51" s="438"/>
      <c r="D51" s="438"/>
      <c r="E51" s="438"/>
      <c r="F51" s="438"/>
      <c r="G51" s="438"/>
      <c r="H51" s="2"/>
      <c r="I51" s="2"/>
      <c r="J51" s="2"/>
      <c r="K51" s="2"/>
      <c r="L51" s="2"/>
      <c r="M51" s="2"/>
      <c r="N51" s="431"/>
      <c r="O51" s="432"/>
      <c r="P51" s="432"/>
      <c r="Q51" s="432"/>
      <c r="R51" s="33"/>
      <c r="S51" s="33"/>
      <c r="T51" s="33"/>
      <c r="U51" s="33"/>
      <c r="V51" s="33"/>
      <c r="W51" s="33"/>
      <c r="X51" s="33"/>
      <c r="Y51" s="33"/>
      <c r="Z51" s="33"/>
      <c r="AA51" s="33"/>
    </row>
    <row r="52" spans="1:27" x14ac:dyDescent="0.25">
      <c r="A52" s="15"/>
      <c r="B52" s="15"/>
      <c r="C52" s="15"/>
      <c r="D52" s="15"/>
      <c r="E52" s="15"/>
      <c r="F52" s="15"/>
      <c r="G52" s="15"/>
      <c r="H52" s="2"/>
      <c r="I52" s="2"/>
      <c r="J52" s="2"/>
      <c r="K52" s="2"/>
      <c r="L52" s="2"/>
      <c r="M52" s="2"/>
      <c r="N52" s="2"/>
      <c r="O52" s="2"/>
      <c r="P52" s="2"/>
      <c r="Q52" s="2"/>
      <c r="R52" s="33"/>
      <c r="S52" s="33"/>
      <c r="T52" s="33"/>
      <c r="U52" s="33"/>
      <c r="V52" s="33"/>
      <c r="W52" s="33"/>
      <c r="X52" s="33"/>
      <c r="Y52" s="33"/>
      <c r="Z52" s="33"/>
      <c r="AA52" s="33"/>
    </row>
    <row r="53" spans="1:27" x14ac:dyDescent="0.25">
      <c r="A53" s="183"/>
      <c r="B53" s="183"/>
      <c r="C53" s="183"/>
      <c r="D53" s="183"/>
      <c r="E53" s="183"/>
      <c r="F53" s="183"/>
      <c r="G53" s="183"/>
      <c r="N53" s="433"/>
      <c r="O53" s="433"/>
      <c r="P53" s="433"/>
      <c r="Q53" s="433"/>
      <c r="R53" s="33"/>
      <c r="S53" s="33"/>
      <c r="T53" s="33"/>
      <c r="U53" s="33"/>
      <c r="V53" s="33"/>
      <c r="W53" s="33"/>
      <c r="X53" s="33"/>
      <c r="Y53" s="33"/>
      <c r="Z53" s="33"/>
      <c r="AA53" s="33"/>
    </row>
    <row r="54" spans="1:27" x14ac:dyDescent="0.25">
      <c r="N54" s="431"/>
      <c r="O54" s="432"/>
      <c r="P54" s="432"/>
      <c r="Q54" s="432"/>
      <c r="R54" s="33"/>
      <c r="S54" s="33"/>
      <c r="T54" s="33"/>
      <c r="U54" s="33"/>
      <c r="V54" s="33"/>
      <c r="W54" s="33"/>
      <c r="X54" s="33"/>
      <c r="Y54" s="33"/>
      <c r="Z54" s="33"/>
      <c r="AA54" s="33"/>
    </row>
    <row r="55" spans="1:27" x14ac:dyDescent="0.25">
      <c r="R55" s="33"/>
      <c r="S55" s="33"/>
      <c r="T55" s="33"/>
      <c r="U55" s="33"/>
      <c r="V55" s="33"/>
      <c r="W55" s="33"/>
      <c r="X55" s="33"/>
      <c r="Y55" s="33"/>
      <c r="Z55" s="33"/>
      <c r="AA55" s="33"/>
    </row>
    <row r="56" spans="1:27" x14ac:dyDescent="0.25">
      <c r="R56" s="33"/>
      <c r="S56" s="33"/>
      <c r="T56" s="33"/>
      <c r="U56" s="33"/>
      <c r="V56" s="33"/>
      <c r="W56" s="33"/>
      <c r="X56" s="33"/>
      <c r="Y56" s="33"/>
      <c r="Z56" s="33"/>
      <c r="AA56" s="33"/>
    </row>
    <row r="57" spans="1:27" x14ac:dyDescent="0.25">
      <c r="R57" s="33"/>
      <c r="S57" s="33"/>
      <c r="T57" s="33"/>
      <c r="U57" s="33"/>
      <c r="V57" s="33"/>
      <c r="W57" s="33"/>
      <c r="X57" s="33"/>
      <c r="Y57" s="33"/>
      <c r="Z57" s="33"/>
      <c r="AA57" s="33"/>
    </row>
    <row r="58" spans="1:27" x14ac:dyDescent="0.25">
      <c r="R58" s="33"/>
      <c r="S58" s="33"/>
      <c r="T58" s="33"/>
      <c r="U58" s="33"/>
      <c r="V58" s="33"/>
      <c r="W58" s="33"/>
      <c r="X58" s="33"/>
      <c r="Y58" s="33"/>
      <c r="Z58" s="33"/>
      <c r="AA58" s="33"/>
    </row>
    <row r="59" spans="1:27" x14ac:dyDescent="0.25">
      <c r="R59" s="33"/>
      <c r="S59" s="33"/>
      <c r="T59" s="33"/>
      <c r="U59" s="33"/>
      <c r="V59" s="33"/>
      <c r="W59" s="33"/>
      <c r="X59" s="33"/>
      <c r="Y59" s="33"/>
      <c r="Z59" s="33"/>
      <c r="AA59" s="33"/>
    </row>
    <row r="60" spans="1:27" x14ac:dyDescent="0.25">
      <c r="R60" s="33"/>
      <c r="S60" s="33"/>
      <c r="T60" s="33"/>
      <c r="U60" s="33"/>
      <c r="V60" s="33"/>
      <c r="W60" s="33"/>
      <c r="X60" s="33"/>
      <c r="Y60" s="33"/>
      <c r="Z60" s="33"/>
      <c r="AA60" s="33"/>
    </row>
    <row r="61" spans="1:27" x14ac:dyDescent="0.25">
      <c r="R61" s="33"/>
      <c r="S61" s="33"/>
      <c r="T61" s="33"/>
      <c r="U61" s="33"/>
      <c r="V61" s="33"/>
      <c r="W61" s="33"/>
      <c r="X61" s="33"/>
      <c r="Y61" s="33"/>
      <c r="Z61" s="33"/>
      <c r="AA61" s="33"/>
    </row>
    <row r="62" spans="1:27" x14ac:dyDescent="0.25">
      <c r="R62" s="33"/>
      <c r="S62" s="33"/>
      <c r="T62" s="33"/>
      <c r="U62" s="33"/>
      <c r="V62" s="33"/>
      <c r="W62" s="33"/>
      <c r="X62" s="33"/>
      <c r="Y62" s="33"/>
      <c r="Z62" s="33"/>
      <c r="AA62" s="33"/>
    </row>
    <row r="63" spans="1:27" x14ac:dyDescent="0.25">
      <c r="R63" s="33"/>
      <c r="S63" s="33"/>
      <c r="T63" s="33"/>
      <c r="U63" s="33"/>
      <c r="V63" s="33"/>
      <c r="W63" s="33"/>
      <c r="X63" s="33"/>
      <c r="Y63" s="33"/>
      <c r="Z63" s="33"/>
      <c r="AA63" s="33"/>
    </row>
    <row r="64" spans="1:27" x14ac:dyDescent="0.25">
      <c r="R64" s="33"/>
      <c r="S64" s="33"/>
      <c r="T64" s="33"/>
      <c r="U64" s="33"/>
      <c r="V64" s="33"/>
      <c r="W64" s="33"/>
      <c r="X64" s="33"/>
      <c r="Y64" s="33"/>
      <c r="Z64" s="33"/>
      <c r="AA64" s="33"/>
    </row>
    <row r="65" spans="18:27" x14ac:dyDescent="0.25">
      <c r="R65" s="33"/>
      <c r="S65" s="33"/>
      <c r="T65" s="33"/>
      <c r="U65" s="33"/>
      <c r="V65" s="33"/>
      <c r="W65" s="33"/>
      <c r="X65" s="33"/>
      <c r="Y65" s="33"/>
      <c r="Z65" s="33"/>
      <c r="AA65" s="33"/>
    </row>
    <row r="66" spans="18:27" x14ac:dyDescent="0.25">
      <c r="R66" s="33"/>
      <c r="S66" s="33"/>
      <c r="T66" s="33"/>
      <c r="U66" s="33"/>
      <c r="V66" s="33"/>
      <c r="W66" s="33"/>
      <c r="X66" s="33"/>
      <c r="Y66" s="33"/>
      <c r="Z66" s="33"/>
      <c r="AA66" s="33"/>
    </row>
    <row r="67" spans="18:27" x14ac:dyDescent="0.25">
      <c r="R67" s="33"/>
      <c r="S67" s="33"/>
      <c r="T67" s="33"/>
      <c r="U67" s="33"/>
      <c r="V67" s="33"/>
      <c r="W67" s="33"/>
      <c r="X67" s="33"/>
      <c r="Y67" s="33"/>
      <c r="Z67" s="33"/>
      <c r="AA67" s="33"/>
    </row>
    <row r="68" spans="18:27" x14ac:dyDescent="0.25">
      <c r="R68" s="33"/>
      <c r="S68" s="33"/>
      <c r="T68" s="33"/>
      <c r="U68" s="33"/>
      <c r="V68" s="33"/>
      <c r="W68" s="33"/>
      <c r="X68" s="33"/>
      <c r="Y68" s="33"/>
      <c r="Z68" s="33"/>
      <c r="AA68" s="33"/>
    </row>
    <row r="69" spans="18:27" x14ac:dyDescent="0.25">
      <c r="R69" s="33"/>
      <c r="S69" s="33"/>
      <c r="T69" s="33"/>
      <c r="U69" s="33"/>
      <c r="V69" s="33"/>
      <c r="W69" s="33"/>
      <c r="X69" s="33"/>
      <c r="Y69" s="33"/>
      <c r="Z69" s="33"/>
      <c r="AA69" s="33"/>
    </row>
    <row r="70" spans="18:27" x14ac:dyDescent="0.25">
      <c r="R70" s="33"/>
      <c r="S70" s="33"/>
      <c r="T70" s="33"/>
      <c r="U70" s="33"/>
      <c r="V70" s="33"/>
      <c r="W70" s="33"/>
      <c r="X70" s="33"/>
      <c r="Y70" s="33"/>
      <c r="Z70" s="33"/>
      <c r="AA70" s="33"/>
    </row>
    <row r="71" spans="18:27" x14ac:dyDescent="0.25">
      <c r="R71" s="33"/>
      <c r="S71" s="33"/>
      <c r="T71" s="33"/>
      <c r="U71" s="33"/>
      <c r="V71" s="33"/>
      <c r="W71" s="33"/>
      <c r="X71" s="33"/>
      <c r="Y71" s="33"/>
      <c r="Z71" s="33"/>
      <c r="AA71" s="33"/>
    </row>
    <row r="72" spans="18:27" x14ac:dyDescent="0.25">
      <c r="R72" s="33"/>
      <c r="S72" s="33"/>
      <c r="T72" s="33"/>
      <c r="U72" s="33"/>
      <c r="V72" s="33"/>
      <c r="W72" s="33"/>
      <c r="X72" s="33"/>
      <c r="Y72" s="33"/>
      <c r="Z72" s="33"/>
      <c r="AA72" s="33"/>
    </row>
    <row r="73" spans="18:27" x14ac:dyDescent="0.25">
      <c r="R73" s="33"/>
      <c r="S73" s="33"/>
      <c r="T73" s="33"/>
      <c r="U73" s="33"/>
      <c r="V73" s="33"/>
      <c r="W73" s="33"/>
      <c r="X73" s="33"/>
      <c r="Y73" s="33"/>
      <c r="Z73" s="33"/>
      <c r="AA73" s="33"/>
    </row>
    <row r="74" spans="18:27" x14ac:dyDescent="0.25">
      <c r="R74" s="33"/>
      <c r="S74" s="33"/>
      <c r="T74" s="33"/>
      <c r="U74" s="33"/>
      <c r="V74" s="33"/>
      <c r="W74" s="33"/>
      <c r="X74" s="33"/>
      <c r="Y74" s="33"/>
      <c r="Z74" s="33"/>
      <c r="AA74" s="33"/>
    </row>
    <row r="75" spans="18:27" x14ac:dyDescent="0.25">
      <c r="R75" s="33"/>
      <c r="S75" s="33"/>
      <c r="T75" s="33"/>
      <c r="U75" s="33"/>
      <c r="V75" s="33"/>
      <c r="W75" s="33"/>
      <c r="X75" s="33"/>
      <c r="Y75" s="33"/>
      <c r="Z75" s="33"/>
      <c r="AA75" s="33"/>
    </row>
    <row r="76" spans="18:27" x14ac:dyDescent="0.25">
      <c r="R76" s="33"/>
      <c r="S76" s="33"/>
      <c r="T76" s="33"/>
      <c r="U76" s="33"/>
      <c r="V76" s="33"/>
      <c r="W76" s="33"/>
      <c r="X76" s="33"/>
      <c r="Y76" s="33"/>
      <c r="Z76" s="33"/>
      <c r="AA76" s="33"/>
    </row>
    <row r="77" spans="18:27" x14ac:dyDescent="0.25">
      <c r="R77" s="33"/>
      <c r="S77" s="33"/>
      <c r="T77" s="33"/>
      <c r="U77" s="33"/>
      <c r="V77" s="33"/>
      <c r="W77" s="33"/>
      <c r="X77" s="33"/>
      <c r="Y77" s="33"/>
      <c r="Z77" s="33"/>
      <c r="AA77" s="33"/>
    </row>
    <row r="78" spans="18:27" x14ac:dyDescent="0.25">
      <c r="R78" s="33"/>
      <c r="S78" s="33"/>
      <c r="T78" s="33"/>
      <c r="U78" s="33"/>
      <c r="V78" s="33"/>
      <c r="W78" s="33"/>
      <c r="X78" s="33"/>
      <c r="Y78" s="33"/>
      <c r="Z78" s="33"/>
      <c r="AA78" s="33"/>
    </row>
    <row r="79" spans="18:27" x14ac:dyDescent="0.25">
      <c r="R79" s="33"/>
      <c r="S79" s="33"/>
      <c r="T79" s="33"/>
      <c r="U79" s="33"/>
      <c r="V79" s="33"/>
      <c r="W79" s="33"/>
      <c r="X79" s="33"/>
      <c r="Y79" s="33"/>
      <c r="Z79" s="33"/>
      <c r="AA79" s="33"/>
    </row>
    <row r="80" spans="18:27" x14ac:dyDescent="0.25">
      <c r="R80" s="33"/>
      <c r="S80" s="33"/>
      <c r="T80" s="33"/>
      <c r="U80" s="33"/>
      <c r="V80" s="33"/>
      <c r="W80" s="33"/>
      <c r="X80" s="33"/>
      <c r="Y80" s="33"/>
      <c r="Z80" s="33"/>
      <c r="AA80" s="33"/>
    </row>
    <row r="81" spans="18:27" x14ac:dyDescent="0.25">
      <c r="R81" s="33"/>
      <c r="S81" s="33"/>
      <c r="T81" s="33"/>
      <c r="U81" s="33"/>
      <c r="V81" s="33"/>
      <c r="W81" s="33"/>
      <c r="X81" s="33"/>
      <c r="Y81" s="33"/>
      <c r="Z81" s="33"/>
      <c r="AA81" s="33"/>
    </row>
    <row r="82" spans="18:27" x14ac:dyDescent="0.25">
      <c r="R82" s="33"/>
      <c r="S82" s="33"/>
      <c r="T82" s="33"/>
      <c r="U82" s="33"/>
      <c r="V82" s="33"/>
      <c r="W82" s="33"/>
      <c r="X82" s="33"/>
      <c r="Y82" s="33"/>
      <c r="Z82" s="33"/>
      <c r="AA82" s="33"/>
    </row>
    <row r="83" spans="18:27" x14ac:dyDescent="0.25">
      <c r="R83" s="33"/>
      <c r="S83" s="33"/>
      <c r="T83" s="33"/>
      <c r="U83" s="33"/>
      <c r="V83" s="33"/>
      <c r="W83" s="33"/>
      <c r="X83" s="33"/>
      <c r="Y83" s="33"/>
      <c r="Z83" s="33"/>
      <c r="AA83" s="33"/>
    </row>
    <row r="84" spans="18:27" x14ac:dyDescent="0.25">
      <c r="R84" s="33"/>
      <c r="S84" s="33"/>
      <c r="T84" s="33"/>
      <c r="U84" s="33"/>
      <c r="V84" s="33"/>
      <c r="W84" s="33"/>
      <c r="X84" s="33"/>
      <c r="Y84" s="33"/>
      <c r="Z84" s="33"/>
      <c r="AA84" s="33"/>
    </row>
    <row r="85" spans="18:27" x14ac:dyDescent="0.25">
      <c r="R85" s="33"/>
      <c r="S85" s="33"/>
      <c r="T85" s="33"/>
      <c r="U85" s="33"/>
      <c r="V85" s="33"/>
      <c r="W85" s="33"/>
      <c r="X85" s="33"/>
      <c r="Y85" s="33"/>
      <c r="Z85" s="33"/>
      <c r="AA85" s="33"/>
    </row>
    <row r="86" spans="18:27" x14ac:dyDescent="0.25">
      <c r="R86" s="33"/>
      <c r="S86" s="33"/>
      <c r="T86" s="33"/>
      <c r="U86" s="33"/>
      <c r="V86" s="33"/>
      <c r="W86" s="33"/>
      <c r="X86" s="33"/>
      <c r="Y86" s="33"/>
      <c r="Z86" s="33"/>
      <c r="AA86" s="33"/>
    </row>
    <row r="87" spans="18:27" x14ac:dyDescent="0.25">
      <c r="R87" s="33"/>
      <c r="S87" s="33"/>
      <c r="T87" s="33"/>
      <c r="U87" s="33"/>
      <c r="V87" s="33"/>
      <c r="W87" s="33"/>
      <c r="X87" s="33"/>
      <c r="Y87" s="33"/>
      <c r="Z87" s="33"/>
      <c r="AA87" s="33"/>
    </row>
    <row r="88" spans="18:27" x14ac:dyDescent="0.25">
      <c r="R88" s="33"/>
      <c r="S88" s="33"/>
      <c r="T88" s="33"/>
      <c r="U88" s="33"/>
      <c r="V88" s="33"/>
      <c r="W88" s="33"/>
      <c r="X88" s="33"/>
      <c r="Y88" s="33"/>
      <c r="Z88" s="33"/>
      <c r="AA88" s="33"/>
    </row>
    <row r="89" spans="18:27" x14ac:dyDescent="0.25">
      <c r="R89" s="33"/>
      <c r="S89" s="33"/>
      <c r="T89" s="33"/>
      <c r="U89" s="33"/>
      <c r="V89" s="33"/>
      <c r="W89" s="33"/>
      <c r="X89" s="33"/>
      <c r="Y89" s="33"/>
      <c r="Z89" s="33"/>
      <c r="AA89" s="33"/>
    </row>
    <row r="90" spans="18:27" x14ac:dyDescent="0.25">
      <c r="R90" s="33"/>
      <c r="S90" s="33"/>
      <c r="T90" s="33"/>
      <c r="U90" s="33"/>
      <c r="V90" s="33"/>
      <c r="W90" s="33"/>
      <c r="X90" s="33"/>
      <c r="Y90" s="33"/>
      <c r="Z90" s="33"/>
      <c r="AA90" s="33"/>
    </row>
    <row r="91" spans="18:27" x14ac:dyDescent="0.25">
      <c r="R91" s="33"/>
      <c r="S91" s="33"/>
      <c r="T91" s="33"/>
      <c r="U91" s="33"/>
      <c r="V91" s="33"/>
      <c r="W91" s="33"/>
      <c r="X91" s="33"/>
      <c r="Y91" s="33"/>
      <c r="Z91" s="33"/>
      <c r="AA91" s="33"/>
    </row>
    <row r="92" spans="18:27" x14ac:dyDescent="0.25">
      <c r="R92" s="33"/>
      <c r="S92" s="33"/>
      <c r="T92" s="33"/>
      <c r="U92" s="33"/>
      <c r="V92" s="33"/>
      <c r="W92" s="33"/>
      <c r="X92" s="33"/>
      <c r="Y92" s="33"/>
      <c r="Z92" s="33"/>
      <c r="AA92" s="33"/>
    </row>
    <row r="93" spans="18:27" x14ac:dyDescent="0.25">
      <c r="R93" s="33"/>
      <c r="S93" s="33"/>
      <c r="T93" s="33"/>
      <c r="U93" s="33"/>
      <c r="V93" s="33"/>
      <c r="W93" s="33"/>
      <c r="X93" s="33"/>
      <c r="Y93" s="33"/>
      <c r="Z93" s="33"/>
      <c r="AA93" s="33"/>
    </row>
    <row r="94" spans="18:27" x14ac:dyDescent="0.25">
      <c r="R94" s="33"/>
      <c r="S94" s="33"/>
      <c r="T94" s="33"/>
      <c r="U94" s="33"/>
      <c r="V94" s="33"/>
      <c r="W94" s="33"/>
      <c r="X94" s="33"/>
      <c r="Y94" s="33"/>
      <c r="Z94" s="33"/>
      <c r="AA94" s="33"/>
    </row>
    <row r="95" spans="18:27" x14ac:dyDescent="0.25">
      <c r="R95" s="33"/>
      <c r="S95" s="33"/>
      <c r="T95" s="33"/>
      <c r="U95" s="33"/>
      <c r="V95" s="33"/>
      <c r="W95" s="33"/>
      <c r="X95" s="33"/>
      <c r="Y95" s="33"/>
      <c r="Z95" s="33"/>
      <c r="AA95" s="33"/>
    </row>
    <row r="96" spans="18:27" x14ac:dyDescent="0.25">
      <c r="R96" s="33"/>
      <c r="S96" s="33"/>
      <c r="T96" s="33"/>
      <c r="U96" s="33"/>
      <c r="V96" s="33"/>
      <c r="W96" s="33"/>
      <c r="X96" s="33"/>
      <c r="Y96" s="33"/>
      <c r="Z96" s="33"/>
      <c r="AA96" s="33"/>
    </row>
    <row r="97" spans="18:27" x14ac:dyDescent="0.25">
      <c r="R97" s="33"/>
      <c r="S97" s="33"/>
      <c r="T97" s="33"/>
      <c r="U97" s="33"/>
      <c r="V97" s="33"/>
      <c r="W97" s="33"/>
      <c r="X97" s="33"/>
      <c r="Y97" s="33"/>
      <c r="Z97" s="33"/>
      <c r="AA97" s="33"/>
    </row>
    <row r="98" spans="18:27" x14ac:dyDescent="0.25">
      <c r="R98" s="33"/>
      <c r="S98" s="33"/>
      <c r="T98" s="33"/>
      <c r="U98" s="33"/>
      <c r="V98" s="33"/>
      <c r="W98" s="33"/>
      <c r="X98" s="33"/>
      <c r="Y98" s="33"/>
      <c r="Z98" s="33"/>
      <c r="AA98" s="33"/>
    </row>
    <row r="99" spans="18:27" x14ac:dyDescent="0.25">
      <c r="R99" s="33"/>
      <c r="S99" s="33"/>
      <c r="T99" s="33"/>
      <c r="U99" s="33"/>
      <c r="V99" s="33"/>
      <c r="W99" s="33"/>
      <c r="X99" s="33"/>
      <c r="Y99" s="33"/>
      <c r="Z99" s="33"/>
      <c r="AA99" s="33"/>
    </row>
    <row r="100" spans="18:27" x14ac:dyDescent="0.25">
      <c r="R100" s="33"/>
      <c r="S100" s="33"/>
      <c r="T100" s="33"/>
      <c r="U100" s="33"/>
      <c r="V100" s="33"/>
      <c r="W100" s="33"/>
      <c r="X100" s="33"/>
      <c r="Y100" s="33"/>
      <c r="Z100" s="33"/>
      <c r="AA100" s="33"/>
    </row>
    <row r="101" spans="18:27" x14ac:dyDescent="0.25">
      <c r="R101" s="33"/>
      <c r="S101" s="33"/>
      <c r="T101" s="33"/>
      <c r="U101" s="33"/>
      <c r="V101" s="33"/>
      <c r="W101" s="33"/>
      <c r="X101" s="33"/>
      <c r="Y101" s="33"/>
      <c r="Z101" s="33"/>
      <c r="AA101" s="33"/>
    </row>
    <row r="102" spans="18:27" x14ac:dyDescent="0.25">
      <c r="R102" s="33"/>
      <c r="S102" s="33"/>
      <c r="T102" s="33"/>
      <c r="U102" s="33"/>
      <c r="V102" s="33"/>
      <c r="W102" s="33"/>
      <c r="X102" s="33"/>
      <c r="Y102" s="33"/>
      <c r="Z102" s="33"/>
      <c r="AA102" s="33"/>
    </row>
    <row r="103" spans="18:27" x14ac:dyDescent="0.25">
      <c r="R103" s="33"/>
      <c r="S103" s="33"/>
      <c r="T103" s="33"/>
      <c r="U103" s="33"/>
      <c r="V103" s="33"/>
      <c r="W103" s="33"/>
      <c r="X103" s="33"/>
      <c r="Y103" s="33"/>
      <c r="Z103" s="33"/>
      <c r="AA103" s="33"/>
    </row>
    <row r="104" spans="18:27" x14ac:dyDescent="0.25">
      <c r="R104" s="33"/>
      <c r="S104" s="33"/>
      <c r="T104" s="33"/>
      <c r="U104" s="33"/>
      <c r="V104" s="33"/>
      <c r="W104" s="33"/>
      <c r="X104" s="33"/>
      <c r="Y104" s="33"/>
      <c r="Z104" s="33"/>
      <c r="AA104" s="33"/>
    </row>
    <row r="105" spans="18:27" x14ac:dyDescent="0.25">
      <c r="R105" s="33"/>
      <c r="S105" s="33"/>
      <c r="T105" s="33"/>
      <c r="U105" s="33"/>
      <c r="V105" s="33"/>
      <c r="W105" s="33"/>
      <c r="X105" s="33"/>
      <c r="Y105" s="33"/>
      <c r="Z105" s="33"/>
      <c r="AA105" s="33"/>
    </row>
    <row r="106" spans="18:27" x14ac:dyDescent="0.25">
      <c r="R106" s="33"/>
      <c r="S106" s="33"/>
      <c r="T106" s="33"/>
      <c r="U106" s="33"/>
      <c r="V106" s="33"/>
      <c r="W106" s="33"/>
      <c r="X106" s="33"/>
      <c r="Y106" s="33"/>
      <c r="Z106" s="33"/>
      <c r="AA106" s="33"/>
    </row>
    <row r="107" spans="18:27" x14ac:dyDescent="0.25">
      <c r="R107" s="33"/>
      <c r="S107" s="33"/>
      <c r="T107" s="33"/>
      <c r="U107" s="33"/>
      <c r="V107" s="33"/>
      <c r="W107" s="33"/>
      <c r="X107" s="33"/>
      <c r="Y107" s="33"/>
      <c r="Z107" s="33"/>
      <c r="AA107" s="33"/>
    </row>
    <row r="108" spans="18:27" x14ac:dyDescent="0.25">
      <c r="R108" s="33"/>
      <c r="S108" s="33"/>
      <c r="T108" s="33"/>
      <c r="U108" s="33"/>
      <c r="V108" s="33"/>
      <c r="W108" s="33"/>
      <c r="X108" s="33"/>
      <c r="Y108" s="33"/>
      <c r="Z108" s="33"/>
      <c r="AA108" s="33"/>
    </row>
    <row r="109" spans="18:27" x14ac:dyDescent="0.25">
      <c r="R109" s="33"/>
      <c r="S109" s="33"/>
      <c r="T109" s="33"/>
      <c r="U109" s="33"/>
      <c r="V109" s="33"/>
      <c r="W109" s="33"/>
      <c r="X109" s="33"/>
      <c r="Y109" s="33"/>
      <c r="Z109" s="33"/>
      <c r="AA109" s="33"/>
    </row>
    <row r="110" spans="18:27" x14ac:dyDescent="0.25">
      <c r="R110" s="33"/>
      <c r="S110" s="33"/>
      <c r="T110" s="33"/>
      <c r="U110" s="33"/>
      <c r="V110" s="33"/>
      <c r="W110" s="33"/>
      <c r="X110" s="33"/>
      <c r="Y110" s="33"/>
      <c r="Z110" s="33"/>
      <c r="AA110" s="33"/>
    </row>
    <row r="111" spans="18:27" x14ac:dyDescent="0.25">
      <c r="R111" s="33"/>
      <c r="S111" s="33"/>
      <c r="T111" s="33"/>
      <c r="U111" s="33"/>
      <c r="V111" s="33"/>
      <c r="W111" s="33"/>
      <c r="X111" s="33"/>
      <c r="Y111" s="33"/>
      <c r="Z111" s="33"/>
      <c r="AA111" s="33"/>
    </row>
    <row r="112" spans="18:27" x14ac:dyDescent="0.25">
      <c r="R112" s="33"/>
      <c r="S112" s="33"/>
      <c r="T112" s="33"/>
      <c r="U112" s="33"/>
      <c r="V112" s="33"/>
      <c r="W112" s="33"/>
      <c r="X112" s="33"/>
      <c r="Y112" s="33"/>
      <c r="Z112" s="33"/>
      <c r="AA112" s="33"/>
    </row>
    <row r="113" spans="18:27" x14ac:dyDescent="0.25">
      <c r="R113" s="33"/>
      <c r="S113" s="33"/>
      <c r="T113" s="33"/>
      <c r="U113" s="33"/>
      <c r="V113" s="33"/>
      <c r="W113" s="33"/>
      <c r="X113" s="33"/>
      <c r="Y113" s="33"/>
      <c r="Z113" s="33"/>
      <c r="AA113" s="33"/>
    </row>
    <row r="114" spans="18:27" x14ac:dyDescent="0.25">
      <c r="R114" s="33"/>
      <c r="S114" s="33"/>
      <c r="T114" s="33"/>
      <c r="U114" s="33"/>
      <c r="V114" s="33"/>
      <c r="W114" s="33"/>
      <c r="X114" s="33"/>
      <c r="Y114" s="33"/>
      <c r="Z114" s="33"/>
      <c r="AA114" s="33"/>
    </row>
    <row r="115" spans="18:27" x14ac:dyDescent="0.25">
      <c r="R115" s="33"/>
      <c r="S115" s="33"/>
      <c r="T115" s="33"/>
      <c r="U115" s="33"/>
      <c r="V115" s="33"/>
      <c r="W115" s="33"/>
      <c r="X115" s="33"/>
      <c r="Y115" s="33"/>
      <c r="Z115" s="33"/>
      <c r="AA115" s="33"/>
    </row>
    <row r="116" spans="18:27" x14ac:dyDescent="0.25">
      <c r="R116" s="33"/>
      <c r="S116" s="33"/>
      <c r="T116" s="33"/>
      <c r="U116" s="33"/>
      <c r="V116" s="33"/>
      <c r="W116" s="33"/>
      <c r="X116" s="33"/>
      <c r="Y116" s="33"/>
      <c r="Z116" s="33"/>
      <c r="AA116" s="33"/>
    </row>
    <row r="117" spans="18:27" x14ac:dyDescent="0.25">
      <c r="R117" s="33"/>
      <c r="S117" s="33"/>
      <c r="T117" s="33"/>
      <c r="U117" s="33"/>
      <c r="V117" s="33"/>
      <c r="W117" s="33"/>
      <c r="X117" s="33"/>
      <c r="Y117" s="33"/>
      <c r="Z117" s="33"/>
      <c r="AA117" s="33"/>
    </row>
    <row r="118" spans="18:27" x14ac:dyDescent="0.25">
      <c r="R118" s="33"/>
      <c r="S118" s="33"/>
      <c r="T118" s="33"/>
      <c r="U118" s="33"/>
      <c r="V118" s="33"/>
      <c r="W118" s="33"/>
      <c r="X118" s="33"/>
      <c r="Y118" s="33"/>
      <c r="Z118" s="33"/>
      <c r="AA118" s="33"/>
    </row>
    <row r="119" spans="18:27" x14ac:dyDescent="0.25">
      <c r="R119" s="33"/>
      <c r="S119" s="33"/>
      <c r="T119" s="33"/>
      <c r="U119" s="33"/>
      <c r="V119" s="33"/>
      <c r="W119" s="33"/>
      <c r="X119" s="33"/>
      <c r="Y119" s="33"/>
      <c r="Z119" s="33"/>
      <c r="AA119" s="33"/>
    </row>
    <row r="120" spans="18:27" x14ac:dyDescent="0.25">
      <c r="R120" s="33"/>
      <c r="S120" s="33"/>
      <c r="T120" s="33"/>
      <c r="U120" s="33"/>
      <c r="V120" s="33"/>
      <c r="W120" s="33"/>
      <c r="X120" s="33"/>
      <c r="Y120" s="33"/>
      <c r="Z120" s="33"/>
      <c r="AA120" s="33"/>
    </row>
    <row r="121" spans="18:27" x14ac:dyDescent="0.25">
      <c r="R121" s="33"/>
      <c r="S121" s="33"/>
      <c r="T121" s="33"/>
      <c r="U121" s="33"/>
      <c r="V121" s="33"/>
      <c r="W121" s="33"/>
      <c r="X121" s="33"/>
      <c r="Y121" s="33"/>
      <c r="Z121" s="33"/>
      <c r="AA121" s="33"/>
    </row>
    <row r="122" spans="18:27" x14ac:dyDescent="0.25">
      <c r="R122" s="33"/>
      <c r="S122" s="33"/>
      <c r="T122" s="33"/>
      <c r="U122" s="33"/>
      <c r="V122" s="33"/>
      <c r="W122" s="33"/>
      <c r="X122" s="33"/>
      <c r="Y122" s="33"/>
      <c r="Z122" s="33"/>
      <c r="AA122" s="33"/>
    </row>
    <row r="123" spans="18:27" x14ac:dyDescent="0.25">
      <c r="R123" s="33"/>
      <c r="S123" s="33"/>
      <c r="T123" s="33"/>
      <c r="U123" s="33"/>
      <c r="V123" s="33"/>
      <c r="W123" s="33"/>
      <c r="X123" s="33"/>
      <c r="Y123" s="33"/>
      <c r="Z123" s="33"/>
      <c r="AA123" s="33"/>
    </row>
    <row r="124" spans="18:27" x14ac:dyDescent="0.25">
      <c r="R124" s="33"/>
      <c r="S124" s="33"/>
      <c r="T124" s="33"/>
      <c r="U124" s="33"/>
      <c r="V124" s="33"/>
      <c r="W124" s="33"/>
      <c r="X124" s="33"/>
      <c r="Y124" s="33"/>
      <c r="Z124" s="33"/>
      <c r="AA124" s="33"/>
    </row>
    <row r="125" spans="18:27" x14ac:dyDescent="0.25">
      <c r="R125" s="33"/>
      <c r="S125" s="33"/>
      <c r="T125" s="33"/>
      <c r="U125" s="33"/>
      <c r="V125" s="33"/>
      <c r="W125" s="33"/>
      <c r="X125" s="33"/>
      <c r="Y125" s="33"/>
      <c r="Z125" s="33"/>
      <c r="AA125" s="33"/>
    </row>
    <row r="126" spans="18:27" x14ac:dyDescent="0.25">
      <c r="R126" s="33"/>
      <c r="S126" s="33"/>
      <c r="T126" s="33"/>
      <c r="U126" s="33"/>
      <c r="V126" s="33"/>
      <c r="W126" s="33"/>
      <c r="X126" s="33"/>
      <c r="Y126" s="33"/>
      <c r="Z126" s="33"/>
      <c r="AA126" s="33"/>
    </row>
    <row r="127" spans="18:27" x14ac:dyDescent="0.25">
      <c r="R127" s="33"/>
      <c r="S127" s="33"/>
      <c r="T127" s="33"/>
      <c r="U127" s="33"/>
      <c r="V127" s="33"/>
      <c r="W127" s="33"/>
      <c r="X127" s="33"/>
      <c r="Y127" s="33"/>
      <c r="Z127" s="33"/>
      <c r="AA127" s="33"/>
    </row>
    <row r="128" spans="18:27" x14ac:dyDescent="0.25">
      <c r="R128" s="33"/>
      <c r="S128" s="33"/>
      <c r="T128" s="33"/>
      <c r="U128" s="33"/>
      <c r="V128" s="33"/>
      <c r="W128" s="33"/>
      <c r="X128" s="33"/>
      <c r="Y128" s="33"/>
      <c r="Z128" s="33"/>
      <c r="AA128" s="33"/>
    </row>
    <row r="129" spans="18:27" x14ac:dyDescent="0.25">
      <c r="R129" s="33"/>
      <c r="S129" s="33"/>
      <c r="T129" s="33"/>
      <c r="U129" s="33"/>
      <c r="V129" s="33"/>
      <c r="W129" s="33"/>
      <c r="X129" s="33"/>
      <c r="Y129" s="33"/>
      <c r="Z129" s="33"/>
      <c r="AA129" s="33"/>
    </row>
    <row r="130" spans="18:27" x14ac:dyDescent="0.25">
      <c r="R130" s="33"/>
      <c r="S130" s="33"/>
      <c r="T130" s="33"/>
      <c r="U130" s="33"/>
      <c r="V130" s="33"/>
      <c r="W130" s="33"/>
      <c r="X130" s="33"/>
      <c r="Y130" s="33"/>
      <c r="Z130" s="33"/>
      <c r="AA130" s="33"/>
    </row>
    <row r="131" spans="18:27" x14ac:dyDescent="0.25">
      <c r="R131" s="33"/>
      <c r="S131" s="33"/>
      <c r="T131" s="33"/>
      <c r="U131" s="33"/>
      <c r="V131" s="33"/>
      <c r="W131" s="33"/>
      <c r="X131" s="33"/>
      <c r="Y131" s="33"/>
      <c r="Z131" s="33"/>
      <c r="AA131" s="33"/>
    </row>
    <row r="132" spans="18:27" x14ac:dyDescent="0.25">
      <c r="R132" s="33"/>
      <c r="S132" s="33"/>
      <c r="T132" s="33"/>
      <c r="U132" s="33"/>
      <c r="V132" s="33"/>
      <c r="W132" s="33"/>
      <c r="X132" s="33"/>
      <c r="Y132" s="33"/>
      <c r="Z132" s="33"/>
      <c r="AA132" s="33"/>
    </row>
    <row r="133" spans="18:27" x14ac:dyDescent="0.25">
      <c r="R133" s="33"/>
      <c r="S133" s="33"/>
      <c r="T133" s="33"/>
      <c r="U133" s="33"/>
      <c r="V133" s="33"/>
      <c r="W133" s="33"/>
      <c r="X133" s="33"/>
      <c r="Y133" s="33"/>
      <c r="Z133" s="33"/>
      <c r="AA133" s="33"/>
    </row>
    <row r="134" spans="18:27" x14ac:dyDescent="0.25">
      <c r="R134" s="33"/>
      <c r="S134" s="33"/>
      <c r="T134" s="33"/>
      <c r="U134" s="33"/>
      <c r="V134" s="33"/>
      <c r="W134" s="33"/>
      <c r="X134" s="33"/>
      <c r="Y134" s="33"/>
      <c r="Z134" s="33"/>
      <c r="AA134" s="33"/>
    </row>
    <row r="135" spans="18:27" x14ac:dyDescent="0.25">
      <c r="R135" s="33"/>
      <c r="S135" s="33"/>
      <c r="T135" s="33"/>
      <c r="U135" s="33"/>
      <c r="V135" s="33"/>
      <c r="W135" s="33"/>
      <c r="X135" s="33"/>
      <c r="Y135" s="33"/>
      <c r="Z135" s="33"/>
      <c r="AA135" s="33"/>
    </row>
    <row r="136" spans="18:27" x14ac:dyDescent="0.25">
      <c r="R136" s="33"/>
      <c r="S136" s="33"/>
      <c r="T136" s="33"/>
      <c r="U136" s="33"/>
      <c r="V136" s="33"/>
      <c r="W136" s="33"/>
      <c r="X136" s="33"/>
      <c r="Y136" s="33"/>
      <c r="Z136" s="33"/>
      <c r="AA136" s="33"/>
    </row>
    <row r="137" spans="18:27" x14ac:dyDescent="0.25">
      <c r="R137" s="33"/>
      <c r="S137" s="33"/>
      <c r="T137" s="33"/>
      <c r="U137" s="33"/>
      <c r="V137" s="33"/>
      <c r="W137" s="33"/>
      <c r="X137" s="33"/>
      <c r="Y137" s="33"/>
      <c r="Z137" s="33"/>
      <c r="AA137" s="33"/>
    </row>
    <row r="138" spans="18:27" ht="15" customHeight="1" x14ac:dyDescent="0.25">
      <c r="R138" s="33"/>
      <c r="S138" s="33"/>
      <c r="T138" s="33"/>
      <c r="U138" s="33"/>
      <c r="V138" s="33"/>
      <c r="W138" s="33"/>
      <c r="X138" s="33"/>
      <c r="Y138" s="33"/>
      <c r="Z138" s="33"/>
      <c r="AA138" s="33"/>
    </row>
    <row r="139" spans="18:27" ht="15" customHeight="1" x14ac:dyDescent="0.25">
      <c r="R139" s="33"/>
      <c r="S139" s="33"/>
      <c r="T139" s="33"/>
      <c r="U139" s="33"/>
      <c r="V139" s="33"/>
      <c r="W139" s="33"/>
      <c r="X139" s="33"/>
      <c r="Y139" s="33"/>
      <c r="Z139" s="33"/>
      <c r="AA139" s="33"/>
    </row>
    <row r="140" spans="18:27" x14ac:dyDescent="0.25">
      <c r="R140" s="33"/>
      <c r="S140" s="33"/>
      <c r="T140" s="33"/>
      <c r="U140" s="33"/>
      <c r="V140" s="33"/>
      <c r="W140" s="33"/>
      <c r="X140" s="33"/>
      <c r="Y140" s="33"/>
      <c r="Z140" s="33"/>
      <c r="AA140" s="33"/>
    </row>
    <row r="141" spans="18:27" x14ac:dyDescent="0.25">
      <c r="R141" s="33"/>
      <c r="S141" s="33"/>
      <c r="T141" s="33"/>
      <c r="U141" s="33"/>
      <c r="V141" s="33"/>
      <c r="W141" s="33"/>
      <c r="X141" s="33"/>
      <c r="Y141" s="33"/>
      <c r="Z141" s="33"/>
      <c r="AA141" s="33"/>
    </row>
    <row r="142" spans="18:27" x14ac:dyDescent="0.25">
      <c r="R142" s="33"/>
      <c r="S142" s="33"/>
      <c r="T142" s="33"/>
      <c r="U142" s="33"/>
      <c r="V142" s="33"/>
      <c r="W142" s="33"/>
      <c r="X142" s="33"/>
      <c r="Y142" s="33"/>
      <c r="Z142" s="33"/>
      <c r="AA142" s="33"/>
    </row>
    <row r="143" spans="18:27" x14ac:dyDescent="0.25">
      <c r="R143" s="33"/>
      <c r="S143" s="33"/>
      <c r="T143" s="33"/>
      <c r="U143" s="33"/>
      <c r="V143" s="33"/>
      <c r="W143" s="33"/>
      <c r="X143" s="33"/>
      <c r="Y143" s="33"/>
      <c r="Z143" s="33"/>
      <c r="AA143" s="33"/>
    </row>
    <row r="144" spans="18:27" x14ac:dyDescent="0.25">
      <c r="R144" s="33"/>
      <c r="S144" s="33"/>
      <c r="T144" s="33"/>
      <c r="U144" s="33"/>
      <c r="V144" s="33"/>
      <c r="W144" s="33"/>
      <c r="X144" s="33"/>
      <c r="Y144" s="33"/>
      <c r="Z144" s="33"/>
      <c r="AA144" s="33"/>
    </row>
    <row r="145" spans="18:27" x14ac:dyDescent="0.25">
      <c r="R145" s="33"/>
      <c r="S145" s="33"/>
      <c r="T145" s="33"/>
      <c r="U145" s="33"/>
      <c r="V145" s="33"/>
      <c r="W145" s="33"/>
      <c r="X145" s="33"/>
      <c r="Y145" s="33"/>
      <c r="Z145" s="33"/>
      <c r="AA145" s="33"/>
    </row>
    <row r="146" spans="18:27" x14ac:dyDescent="0.25">
      <c r="R146" s="33"/>
      <c r="S146" s="33"/>
      <c r="T146" s="33"/>
      <c r="U146" s="33"/>
      <c r="V146" s="33"/>
      <c r="W146" s="33"/>
      <c r="X146" s="33"/>
      <c r="Y146" s="33"/>
      <c r="Z146" s="33"/>
      <c r="AA146" s="33"/>
    </row>
    <row r="147" spans="18:27" x14ac:dyDescent="0.25">
      <c r="R147" s="33"/>
      <c r="S147" s="33"/>
      <c r="T147" s="33"/>
      <c r="U147" s="33"/>
      <c r="V147" s="33"/>
      <c r="W147" s="33"/>
      <c r="X147" s="33"/>
      <c r="Y147" s="33"/>
      <c r="Z147" s="33"/>
      <c r="AA147" s="33"/>
    </row>
    <row r="148" spans="18:27" x14ac:dyDescent="0.25">
      <c r="R148" s="33"/>
      <c r="S148" s="33"/>
      <c r="T148" s="33"/>
      <c r="U148" s="33"/>
      <c r="V148" s="33"/>
      <c r="W148" s="33"/>
      <c r="X148" s="33"/>
      <c r="Y148" s="33"/>
      <c r="Z148" s="33"/>
      <c r="AA148" s="33"/>
    </row>
    <row r="149" spans="18:27" x14ac:dyDescent="0.25">
      <c r="R149" s="33"/>
      <c r="S149" s="33"/>
      <c r="T149" s="33"/>
      <c r="U149" s="33"/>
      <c r="V149" s="33"/>
      <c r="W149" s="33"/>
      <c r="X149" s="33"/>
      <c r="Y149" s="33"/>
      <c r="Z149" s="33"/>
      <c r="AA149" s="33"/>
    </row>
    <row r="150" spans="18:27" x14ac:dyDescent="0.25">
      <c r="R150" s="33"/>
      <c r="S150" s="33"/>
      <c r="T150" s="33"/>
      <c r="U150" s="33"/>
      <c r="V150" s="33"/>
      <c r="W150" s="33"/>
      <c r="X150" s="33"/>
      <c r="Y150" s="33"/>
      <c r="Z150" s="33"/>
      <c r="AA150" s="33"/>
    </row>
    <row r="151" spans="18:27" x14ac:dyDescent="0.25">
      <c r="R151" s="33"/>
      <c r="S151" s="33"/>
      <c r="T151" s="33"/>
      <c r="U151" s="33"/>
      <c r="V151" s="33"/>
      <c r="W151" s="33"/>
      <c r="X151" s="33"/>
      <c r="Y151" s="33"/>
      <c r="Z151" s="33"/>
      <c r="AA151" s="33"/>
    </row>
    <row r="152" spans="18:27" x14ac:dyDescent="0.25">
      <c r="R152" s="33"/>
      <c r="S152" s="33"/>
      <c r="T152" s="33"/>
      <c r="U152" s="33"/>
      <c r="V152" s="33"/>
      <c r="W152" s="33"/>
      <c r="X152" s="33"/>
      <c r="Y152" s="33"/>
      <c r="Z152" s="33"/>
      <c r="AA152" s="33"/>
    </row>
    <row r="153" spans="18:27" x14ac:dyDescent="0.25">
      <c r="R153" s="33"/>
      <c r="S153" s="33"/>
      <c r="T153" s="33"/>
      <c r="U153" s="33"/>
      <c r="V153" s="33"/>
      <c r="W153" s="33"/>
      <c r="X153" s="33"/>
      <c r="Y153" s="33"/>
      <c r="Z153" s="33"/>
      <c r="AA153" s="33"/>
    </row>
    <row r="154" spans="18:27" x14ac:dyDescent="0.25">
      <c r="R154" s="33"/>
      <c r="S154" s="33"/>
      <c r="T154" s="33"/>
      <c r="U154" s="33"/>
      <c r="V154" s="33"/>
      <c r="W154" s="33"/>
      <c r="X154" s="33"/>
      <c r="Y154" s="33"/>
      <c r="Z154" s="33"/>
      <c r="AA154" s="33"/>
    </row>
    <row r="155" spans="18:27" x14ac:dyDescent="0.25">
      <c r="R155" s="33"/>
      <c r="S155" s="33"/>
      <c r="T155" s="33"/>
      <c r="U155" s="33"/>
      <c r="V155" s="33"/>
      <c r="W155" s="33"/>
      <c r="X155" s="33"/>
      <c r="Y155" s="33"/>
      <c r="Z155" s="33"/>
      <c r="AA155" s="33"/>
    </row>
    <row r="156" spans="18:27" x14ac:dyDescent="0.25">
      <c r="R156" s="33"/>
      <c r="S156" s="33"/>
      <c r="T156" s="33"/>
      <c r="U156" s="33"/>
      <c r="V156" s="33"/>
      <c r="W156" s="33"/>
      <c r="X156" s="33"/>
      <c r="Y156" s="33"/>
      <c r="Z156" s="33"/>
      <c r="AA156" s="33"/>
    </row>
    <row r="157" spans="18:27" x14ac:dyDescent="0.25">
      <c r="R157" s="33"/>
      <c r="S157" s="33"/>
      <c r="T157" s="33"/>
      <c r="U157" s="33"/>
      <c r="V157" s="33"/>
      <c r="W157" s="33"/>
      <c r="X157" s="33"/>
      <c r="Y157" s="33"/>
      <c r="Z157" s="33"/>
      <c r="AA157" s="33"/>
    </row>
    <row r="158" spans="18:27" x14ac:dyDescent="0.25">
      <c r="R158" s="33"/>
      <c r="S158" s="33"/>
      <c r="T158" s="33"/>
      <c r="U158" s="33"/>
      <c r="V158" s="33"/>
      <c r="W158" s="33"/>
      <c r="X158" s="33"/>
      <c r="Y158" s="33"/>
      <c r="Z158" s="33"/>
      <c r="AA158" s="33"/>
    </row>
    <row r="159" spans="18:27" x14ac:dyDescent="0.25">
      <c r="R159" s="33"/>
      <c r="S159" s="33"/>
      <c r="T159" s="33"/>
      <c r="U159" s="33"/>
      <c r="V159" s="33"/>
      <c r="W159" s="33"/>
      <c r="X159" s="33"/>
      <c r="Y159" s="33"/>
      <c r="Z159" s="33"/>
      <c r="AA159" s="33"/>
    </row>
    <row r="160" spans="18:27" x14ac:dyDescent="0.25">
      <c r="R160" s="33"/>
      <c r="S160" s="33"/>
      <c r="T160" s="33"/>
      <c r="U160" s="33"/>
      <c r="V160" s="33"/>
      <c r="W160" s="33"/>
      <c r="X160" s="33"/>
      <c r="Y160" s="33"/>
      <c r="Z160" s="33"/>
      <c r="AA160" s="33"/>
    </row>
    <row r="161" spans="18:27" x14ac:dyDescent="0.25">
      <c r="R161" s="33"/>
      <c r="S161" s="33"/>
      <c r="T161" s="33"/>
      <c r="U161" s="33"/>
      <c r="V161" s="33"/>
      <c r="W161" s="33"/>
      <c r="X161" s="33"/>
      <c r="Y161" s="33"/>
      <c r="Z161" s="33"/>
      <c r="AA161" s="33"/>
    </row>
    <row r="162" spans="18:27" x14ac:dyDescent="0.25">
      <c r="R162" s="33"/>
      <c r="S162" s="33"/>
      <c r="T162" s="33"/>
      <c r="U162" s="33"/>
      <c r="V162" s="33"/>
      <c r="W162" s="33"/>
      <c r="X162" s="33"/>
      <c r="Y162" s="33"/>
      <c r="Z162" s="33"/>
      <c r="AA162" s="33"/>
    </row>
    <row r="163" spans="18:27" x14ac:dyDescent="0.25">
      <c r="R163" s="33"/>
      <c r="S163" s="33"/>
      <c r="T163" s="33"/>
      <c r="U163" s="33"/>
      <c r="V163" s="33"/>
      <c r="W163" s="33"/>
      <c r="X163" s="33"/>
      <c r="Y163" s="33"/>
      <c r="Z163" s="33"/>
      <c r="AA163" s="33"/>
    </row>
    <row r="164" spans="18:27" x14ac:dyDescent="0.25">
      <c r="R164" s="33"/>
      <c r="S164" s="33"/>
      <c r="T164" s="33"/>
      <c r="U164" s="33"/>
      <c r="V164" s="33"/>
      <c r="W164" s="33"/>
      <c r="X164" s="33"/>
      <c r="Y164" s="33"/>
      <c r="Z164" s="33"/>
      <c r="AA164" s="33"/>
    </row>
    <row r="165" spans="18:27" x14ac:dyDescent="0.25">
      <c r="R165" s="33"/>
      <c r="S165" s="33"/>
      <c r="T165" s="33"/>
      <c r="U165" s="33"/>
      <c r="V165" s="33"/>
      <c r="W165" s="33"/>
      <c r="X165" s="33"/>
      <c r="Y165" s="33"/>
      <c r="Z165" s="33"/>
      <c r="AA165" s="33"/>
    </row>
    <row r="166" spans="18:27" x14ac:dyDescent="0.25">
      <c r="R166" s="33"/>
      <c r="S166" s="33"/>
      <c r="T166" s="33"/>
      <c r="U166" s="33"/>
      <c r="V166" s="33"/>
      <c r="W166" s="33"/>
      <c r="X166" s="33"/>
      <c r="Y166" s="33"/>
      <c r="Z166" s="33"/>
      <c r="AA166" s="33"/>
    </row>
    <row r="167" spans="18:27" x14ac:dyDescent="0.25">
      <c r="R167" s="33"/>
      <c r="S167" s="33"/>
      <c r="T167" s="33"/>
      <c r="U167" s="33"/>
      <c r="V167" s="33"/>
      <c r="W167" s="33"/>
      <c r="X167" s="33"/>
      <c r="Y167" s="33"/>
      <c r="Z167" s="33"/>
      <c r="AA167" s="33"/>
    </row>
    <row r="168" spans="18:27" x14ac:dyDescent="0.25">
      <c r="R168" s="33"/>
      <c r="S168" s="33"/>
      <c r="T168" s="33"/>
      <c r="U168" s="33"/>
      <c r="V168" s="33"/>
      <c r="W168" s="33"/>
      <c r="X168" s="33"/>
      <c r="Y168" s="33"/>
      <c r="Z168" s="33"/>
      <c r="AA168" s="33"/>
    </row>
    <row r="169" spans="18:27" x14ac:dyDescent="0.25">
      <c r="R169" s="33"/>
      <c r="S169" s="33"/>
      <c r="T169" s="33"/>
      <c r="U169" s="33"/>
      <c r="V169" s="33"/>
      <c r="W169" s="33"/>
      <c r="X169" s="33"/>
      <c r="Y169" s="33"/>
      <c r="Z169" s="33"/>
      <c r="AA169" s="33"/>
    </row>
    <row r="170" spans="18:27" x14ac:dyDescent="0.25">
      <c r="R170" s="33"/>
      <c r="S170" s="33"/>
      <c r="T170" s="33"/>
      <c r="U170" s="33"/>
      <c r="V170" s="33"/>
      <c r="W170" s="33"/>
      <c r="X170" s="33"/>
      <c r="Y170" s="33"/>
      <c r="Z170" s="33"/>
      <c r="AA170" s="33"/>
    </row>
    <row r="171" spans="18:27" x14ac:dyDescent="0.25">
      <c r="R171" s="33"/>
      <c r="S171" s="33"/>
      <c r="T171" s="33"/>
      <c r="U171" s="33"/>
      <c r="V171" s="33"/>
      <c r="W171" s="33"/>
      <c r="X171" s="33"/>
      <c r="Y171" s="33"/>
      <c r="Z171" s="33"/>
      <c r="AA171" s="33"/>
    </row>
    <row r="172" spans="18:27" x14ac:dyDescent="0.25">
      <c r="R172" s="33"/>
      <c r="S172" s="33"/>
      <c r="T172" s="33"/>
      <c r="U172" s="33"/>
      <c r="V172" s="33"/>
      <c r="W172" s="33"/>
      <c r="X172" s="33"/>
      <c r="Y172" s="33"/>
      <c r="Z172" s="33"/>
      <c r="AA172" s="33"/>
    </row>
    <row r="173" spans="18:27" x14ac:dyDescent="0.25">
      <c r="R173" s="33"/>
      <c r="S173" s="33"/>
      <c r="T173" s="33"/>
      <c r="U173" s="33"/>
      <c r="V173" s="33"/>
      <c r="W173" s="33"/>
      <c r="X173" s="33"/>
      <c r="Y173" s="33"/>
      <c r="Z173" s="33"/>
      <c r="AA173" s="33"/>
    </row>
    <row r="174" spans="18:27" x14ac:dyDescent="0.25">
      <c r="R174" s="33"/>
      <c r="S174" s="33"/>
      <c r="T174" s="33"/>
      <c r="U174" s="33"/>
      <c r="V174" s="33"/>
      <c r="W174" s="33"/>
      <c r="X174" s="33"/>
      <c r="Y174" s="33"/>
      <c r="Z174" s="33"/>
      <c r="AA174" s="33"/>
    </row>
    <row r="175" spans="18:27" x14ac:dyDescent="0.25">
      <c r="R175" s="33"/>
      <c r="S175" s="33"/>
      <c r="T175" s="33"/>
      <c r="U175" s="33"/>
      <c r="V175" s="33"/>
      <c r="W175" s="33"/>
      <c r="X175" s="33"/>
      <c r="Y175" s="33"/>
      <c r="Z175" s="33"/>
      <c r="AA175" s="33"/>
    </row>
    <row r="176" spans="18:27" x14ac:dyDescent="0.25">
      <c r="R176" s="33"/>
      <c r="S176" s="33"/>
      <c r="T176" s="33"/>
      <c r="U176" s="33"/>
      <c r="V176" s="33"/>
      <c r="W176" s="33"/>
      <c r="X176" s="33"/>
      <c r="Y176" s="33"/>
      <c r="Z176" s="33"/>
      <c r="AA176" s="33"/>
    </row>
    <row r="177" spans="18:27" x14ac:dyDescent="0.25">
      <c r="R177" s="33"/>
      <c r="S177" s="33"/>
      <c r="T177" s="33"/>
      <c r="U177" s="33"/>
      <c r="V177" s="33"/>
      <c r="W177" s="33"/>
      <c r="X177" s="33"/>
      <c r="Y177" s="33"/>
      <c r="Z177" s="33"/>
      <c r="AA177" s="33"/>
    </row>
    <row r="178" spans="18:27" x14ac:dyDescent="0.25">
      <c r="R178" s="33"/>
      <c r="S178" s="33"/>
      <c r="T178" s="33"/>
      <c r="U178" s="33"/>
      <c r="V178" s="33"/>
      <c r="W178" s="33"/>
      <c r="X178" s="33"/>
      <c r="Y178" s="33"/>
      <c r="Z178" s="33"/>
      <c r="AA178" s="33"/>
    </row>
    <row r="179" spans="18:27" x14ac:dyDescent="0.25">
      <c r="R179" s="33"/>
      <c r="S179" s="33"/>
      <c r="T179" s="33"/>
      <c r="U179" s="33"/>
      <c r="V179" s="33"/>
      <c r="W179" s="33"/>
      <c r="X179" s="33"/>
      <c r="Y179" s="33"/>
      <c r="Z179" s="33"/>
      <c r="AA179" s="33"/>
    </row>
    <row r="180" spans="18:27" x14ac:dyDescent="0.25">
      <c r="R180" s="33"/>
      <c r="S180" s="33"/>
      <c r="T180" s="33"/>
      <c r="U180" s="33"/>
      <c r="V180" s="33"/>
      <c r="W180" s="33"/>
      <c r="X180" s="33"/>
      <c r="Y180" s="33"/>
      <c r="Z180" s="33"/>
      <c r="AA180" s="33"/>
    </row>
    <row r="181" spans="18:27" x14ac:dyDescent="0.25">
      <c r="R181" s="33"/>
      <c r="S181" s="33"/>
      <c r="T181" s="33"/>
      <c r="U181" s="33"/>
      <c r="V181" s="33"/>
      <c r="W181" s="33"/>
      <c r="X181" s="33"/>
      <c r="Y181" s="33"/>
      <c r="Z181" s="33"/>
      <c r="AA181" s="33"/>
    </row>
    <row r="182" spans="18:27" x14ac:dyDescent="0.25">
      <c r="R182" s="33"/>
      <c r="S182" s="33"/>
      <c r="T182" s="33"/>
      <c r="U182" s="33"/>
      <c r="V182" s="33"/>
      <c r="W182" s="33"/>
      <c r="X182" s="33"/>
      <c r="Y182" s="33"/>
      <c r="Z182" s="33"/>
      <c r="AA182" s="33"/>
    </row>
    <row r="183" spans="18:27" x14ac:dyDescent="0.25">
      <c r="R183" s="33"/>
      <c r="S183" s="33"/>
      <c r="T183" s="33"/>
      <c r="U183" s="33"/>
      <c r="V183" s="33"/>
      <c r="W183" s="33"/>
      <c r="X183" s="33"/>
      <c r="Y183" s="33"/>
      <c r="Z183" s="33"/>
      <c r="AA183" s="33"/>
    </row>
    <row r="184" spans="18:27" x14ac:dyDescent="0.25">
      <c r="R184" s="33"/>
      <c r="S184" s="33"/>
      <c r="T184" s="33"/>
      <c r="U184" s="33"/>
      <c r="V184" s="33"/>
      <c r="W184" s="33"/>
      <c r="X184" s="33"/>
      <c r="Y184" s="33"/>
      <c r="Z184" s="33"/>
      <c r="AA184" s="33"/>
    </row>
    <row r="185" spans="18:27" x14ac:dyDescent="0.25">
      <c r="R185" s="33"/>
      <c r="S185" s="33"/>
      <c r="T185" s="33"/>
      <c r="U185" s="33"/>
      <c r="V185" s="33"/>
      <c r="W185" s="33"/>
      <c r="X185" s="33"/>
      <c r="Y185" s="33"/>
      <c r="Z185" s="33"/>
      <c r="AA185" s="33"/>
    </row>
    <row r="186" spans="18:27" x14ac:dyDescent="0.25">
      <c r="R186" s="33"/>
      <c r="S186" s="33"/>
      <c r="T186" s="33"/>
      <c r="U186" s="33"/>
      <c r="V186" s="33"/>
      <c r="W186" s="33"/>
      <c r="X186" s="33"/>
      <c r="Y186" s="33"/>
      <c r="Z186" s="33"/>
      <c r="AA186" s="33"/>
    </row>
    <row r="187" spans="18:27" x14ac:dyDescent="0.25">
      <c r="R187" s="33"/>
      <c r="S187" s="33"/>
      <c r="T187" s="33"/>
      <c r="U187" s="33"/>
      <c r="V187" s="33"/>
      <c r="W187" s="33"/>
      <c r="X187" s="33"/>
      <c r="Y187" s="33"/>
      <c r="Z187" s="33"/>
      <c r="AA187" s="33"/>
    </row>
    <row r="188" spans="18:27" x14ac:dyDescent="0.25">
      <c r="R188" s="33"/>
      <c r="S188" s="33"/>
      <c r="T188" s="33"/>
      <c r="U188" s="33"/>
      <c r="V188" s="33"/>
      <c r="W188" s="33"/>
      <c r="X188" s="33"/>
      <c r="Y188" s="33"/>
      <c r="Z188" s="33"/>
      <c r="AA188" s="33"/>
    </row>
    <row r="189" spans="18:27" x14ac:dyDescent="0.25">
      <c r="R189" s="33"/>
      <c r="S189" s="33"/>
      <c r="T189" s="33"/>
      <c r="U189" s="33"/>
      <c r="V189" s="33"/>
      <c r="W189" s="33"/>
      <c r="X189" s="33"/>
      <c r="Y189" s="33"/>
      <c r="Z189" s="33"/>
      <c r="AA189" s="33"/>
    </row>
    <row r="190" spans="18:27" x14ac:dyDescent="0.25">
      <c r="R190" s="33"/>
      <c r="S190" s="33"/>
      <c r="T190" s="33"/>
      <c r="U190" s="33"/>
      <c r="V190" s="33"/>
      <c r="W190" s="33"/>
      <c r="X190" s="33"/>
      <c r="Y190" s="33"/>
      <c r="Z190" s="33"/>
      <c r="AA190" s="33"/>
    </row>
    <row r="191" spans="18:27" x14ac:dyDescent="0.25">
      <c r="R191" s="33"/>
      <c r="S191" s="33"/>
      <c r="T191" s="33"/>
      <c r="U191" s="33"/>
      <c r="V191" s="33"/>
      <c r="W191" s="33"/>
      <c r="X191" s="33"/>
      <c r="Y191" s="33"/>
      <c r="Z191" s="33"/>
      <c r="AA191" s="33"/>
    </row>
    <row r="192" spans="18:27" x14ac:dyDescent="0.25">
      <c r="R192" s="33"/>
      <c r="S192" s="33"/>
      <c r="T192" s="33"/>
      <c r="U192" s="33"/>
      <c r="V192" s="33"/>
      <c r="W192" s="33"/>
      <c r="X192" s="33"/>
      <c r="Y192" s="33"/>
      <c r="Z192" s="33"/>
      <c r="AA192" s="33"/>
    </row>
    <row r="193" spans="18:27" x14ac:dyDescent="0.25">
      <c r="R193" s="33"/>
      <c r="S193" s="33"/>
      <c r="T193" s="33"/>
      <c r="U193" s="33"/>
      <c r="V193" s="33"/>
      <c r="W193" s="33"/>
      <c r="X193" s="33"/>
      <c r="Y193" s="33"/>
      <c r="Z193" s="33"/>
      <c r="AA193" s="33"/>
    </row>
    <row r="194" spans="18:27" x14ac:dyDescent="0.25">
      <c r="R194" s="33"/>
      <c r="S194" s="33"/>
      <c r="T194" s="33"/>
      <c r="U194" s="33"/>
      <c r="V194" s="33"/>
      <c r="W194" s="33"/>
      <c r="X194" s="33"/>
      <c r="Y194" s="33"/>
      <c r="Z194" s="33"/>
      <c r="AA194" s="33"/>
    </row>
    <row r="195" spans="18:27" x14ac:dyDescent="0.25">
      <c r="R195" s="33"/>
      <c r="S195" s="33"/>
      <c r="T195" s="33"/>
      <c r="U195" s="33"/>
      <c r="V195" s="33"/>
      <c r="W195" s="33"/>
      <c r="X195" s="33"/>
      <c r="Y195" s="33"/>
      <c r="Z195" s="33"/>
      <c r="AA195" s="33"/>
    </row>
    <row r="196" spans="18:27" x14ac:dyDescent="0.25">
      <c r="R196" s="33"/>
      <c r="S196" s="33"/>
      <c r="T196" s="33"/>
      <c r="U196" s="33"/>
      <c r="V196" s="33"/>
      <c r="W196" s="33"/>
      <c r="X196" s="33"/>
      <c r="Y196" s="33"/>
      <c r="Z196" s="33"/>
      <c r="AA196" s="33"/>
    </row>
    <row r="197" spans="18:27" x14ac:dyDescent="0.25">
      <c r="R197" s="33"/>
      <c r="S197" s="33"/>
      <c r="T197" s="33"/>
      <c r="U197" s="33"/>
      <c r="V197" s="33"/>
      <c r="W197" s="33"/>
      <c r="X197" s="33"/>
      <c r="Y197" s="33"/>
      <c r="Z197" s="33"/>
      <c r="AA197" s="33"/>
    </row>
    <row r="198" spans="18:27" x14ac:dyDescent="0.25">
      <c r="R198" s="33"/>
      <c r="S198" s="33"/>
      <c r="T198" s="33"/>
      <c r="U198" s="33"/>
      <c r="V198" s="33"/>
      <c r="W198" s="33"/>
      <c r="X198" s="33"/>
      <c r="Y198" s="33"/>
      <c r="Z198" s="33"/>
      <c r="AA198" s="33"/>
    </row>
    <row r="199" spans="18:27" x14ac:dyDescent="0.25">
      <c r="R199" s="33"/>
      <c r="S199" s="33"/>
      <c r="T199" s="33"/>
      <c r="U199" s="33"/>
      <c r="V199" s="33"/>
      <c r="W199" s="33"/>
      <c r="X199" s="33"/>
      <c r="Y199" s="33"/>
      <c r="Z199" s="33"/>
      <c r="AA199" s="33"/>
    </row>
    <row r="200" spans="18:27" x14ac:dyDescent="0.25">
      <c r="R200" s="33"/>
      <c r="S200" s="33"/>
      <c r="T200" s="33"/>
      <c r="U200" s="33"/>
      <c r="V200" s="33"/>
      <c r="W200" s="33"/>
      <c r="X200" s="33"/>
      <c r="Y200" s="33"/>
      <c r="Z200" s="33"/>
      <c r="AA200" s="33"/>
    </row>
    <row r="201" spans="18:27" x14ac:dyDescent="0.25">
      <c r="R201" s="33"/>
      <c r="S201" s="33"/>
      <c r="T201" s="33"/>
      <c r="U201" s="33"/>
      <c r="V201" s="33"/>
      <c r="W201" s="33"/>
      <c r="X201" s="33"/>
      <c r="Y201" s="33"/>
      <c r="Z201" s="33"/>
      <c r="AA201" s="33"/>
    </row>
    <row r="202" spans="18:27" x14ac:dyDescent="0.25">
      <c r="R202" s="33"/>
      <c r="S202" s="33"/>
      <c r="T202" s="33"/>
      <c r="U202" s="33"/>
      <c r="V202" s="33"/>
      <c r="W202" s="33"/>
      <c r="X202" s="33"/>
      <c r="Y202" s="33"/>
      <c r="Z202" s="33"/>
      <c r="AA202" s="33"/>
    </row>
    <row r="203" spans="18:27" x14ac:dyDescent="0.25">
      <c r="R203" s="33"/>
      <c r="S203" s="33"/>
      <c r="T203" s="33"/>
      <c r="U203" s="33"/>
      <c r="V203" s="33"/>
      <c r="W203" s="33"/>
      <c r="X203" s="33"/>
      <c r="Y203" s="33"/>
      <c r="Z203" s="33"/>
      <c r="AA203" s="33"/>
    </row>
    <row r="204" spans="18:27" x14ac:dyDescent="0.25">
      <c r="R204" s="33"/>
      <c r="S204" s="33"/>
      <c r="T204" s="33"/>
      <c r="U204" s="33"/>
      <c r="V204" s="33"/>
      <c r="W204" s="33"/>
      <c r="X204" s="33"/>
      <c r="Y204" s="33"/>
      <c r="Z204" s="33"/>
      <c r="AA204" s="33"/>
    </row>
    <row r="205" spans="18:27" x14ac:dyDescent="0.25">
      <c r="R205" s="33"/>
      <c r="S205" s="33"/>
      <c r="T205" s="33"/>
      <c r="U205" s="33"/>
      <c r="V205" s="33"/>
      <c r="W205" s="33"/>
      <c r="X205" s="33"/>
      <c r="Y205" s="33"/>
      <c r="Z205" s="33"/>
      <c r="AA205" s="33"/>
    </row>
    <row r="228" ht="15" customHeight="1" x14ac:dyDescent="0.25"/>
    <row r="229" ht="15" customHeight="1" x14ac:dyDescent="0.25"/>
    <row r="316" ht="15" customHeight="1" x14ac:dyDescent="0.25"/>
    <row r="317" ht="15" customHeight="1" x14ac:dyDescent="0.25"/>
    <row r="413" ht="15" customHeight="1" x14ac:dyDescent="0.25"/>
    <row r="414" ht="15" customHeight="1" x14ac:dyDescent="0.25"/>
    <row r="471" spans="3:17" x14ac:dyDescent="0.25">
      <c r="C471" s="1"/>
      <c r="D471" s="1"/>
      <c r="E471" s="1"/>
      <c r="F471" s="1"/>
      <c r="G471" s="1"/>
      <c r="H471" s="1"/>
      <c r="N471" s="8"/>
      <c r="O471" s="8"/>
      <c r="P471" s="8"/>
      <c r="Q471" s="8"/>
    </row>
    <row r="472" spans="3:17" x14ac:dyDescent="0.25">
      <c r="C472" s="1"/>
      <c r="D472" s="1"/>
      <c r="E472" s="1"/>
      <c r="F472" s="1"/>
      <c r="G472" s="1"/>
      <c r="H472" s="1"/>
      <c r="N472" s="8"/>
      <c r="O472" s="8"/>
      <c r="P472" s="8"/>
      <c r="Q472" s="8"/>
    </row>
    <row r="473" spans="3:17" x14ac:dyDescent="0.25">
      <c r="C473" s="1"/>
      <c r="D473" s="1"/>
      <c r="E473" s="1"/>
      <c r="F473" s="1"/>
      <c r="G473" s="1"/>
      <c r="H473" s="1"/>
      <c r="N473" s="8"/>
      <c r="O473" s="8"/>
      <c r="P473" s="8"/>
      <c r="Q473" s="8"/>
    </row>
    <row r="474" spans="3:17" x14ac:dyDescent="0.25">
      <c r="C474" s="1"/>
      <c r="D474" s="1"/>
      <c r="E474" s="1"/>
      <c r="F474" s="1"/>
      <c r="G474" s="1"/>
      <c r="H474" s="1"/>
      <c r="N474" s="8"/>
      <c r="O474" s="8"/>
      <c r="P474" s="8"/>
      <c r="Q474" s="8"/>
    </row>
    <row r="475" spans="3:17" x14ac:dyDescent="0.25">
      <c r="C475" s="1"/>
      <c r="D475" s="1"/>
      <c r="E475" s="1"/>
      <c r="F475" s="1"/>
      <c r="G475" s="1"/>
      <c r="H475" s="1"/>
      <c r="N475" s="8"/>
      <c r="O475" s="8"/>
      <c r="P475" s="8"/>
      <c r="Q475" s="8"/>
    </row>
  </sheetData>
  <mergeCells count="38">
    <mergeCell ref="C51:G51"/>
    <mergeCell ref="N51:Q51"/>
    <mergeCell ref="N53:Q53"/>
    <mergeCell ref="N54:Q54"/>
    <mergeCell ref="L26:P26"/>
    <mergeCell ref="L27:P27"/>
    <mergeCell ref="B30:D30"/>
    <mergeCell ref="C15:C17"/>
    <mergeCell ref="L21:P21"/>
    <mergeCell ref="L22:P22"/>
    <mergeCell ref="A22:D22"/>
    <mergeCell ref="A21:D21"/>
    <mergeCell ref="A19:D19"/>
    <mergeCell ref="M25:P25"/>
    <mergeCell ref="H8:H10"/>
    <mergeCell ref="I8:I10"/>
    <mergeCell ref="J8:L8"/>
    <mergeCell ref="M8:P8"/>
    <mergeCell ref="J9:J10"/>
    <mergeCell ref="K9:K10"/>
    <mergeCell ref="L9:L10"/>
    <mergeCell ref="M9:M10"/>
    <mergeCell ref="N9:O9"/>
    <mergeCell ref="P9:P10"/>
    <mergeCell ref="A4:Q4"/>
    <mergeCell ref="A8:A10"/>
    <mergeCell ref="B8:B10"/>
    <mergeCell ref="C8:C10"/>
    <mergeCell ref="D8:D10"/>
    <mergeCell ref="E8:E10"/>
    <mergeCell ref="F8:F10"/>
    <mergeCell ref="G8:G10"/>
    <mergeCell ref="Q9:Q10"/>
    <mergeCell ref="A23:E23"/>
    <mergeCell ref="B25:D25"/>
    <mergeCell ref="B26:D26"/>
    <mergeCell ref="B27:D27"/>
    <mergeCell ref="B29:D29"/>
  </mergeCells>
  <printOptions horizontalCentered="1"/>
  <pageMargins left="1.3779527559055118" right="0.98425196850393704" top="0" bottom="0" header="0.31496062992125984" footer="0.31496062992125984"/>
  <pageSetup paperSize="5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51135-6A9F-41D6-820A-6DFB0E255230}">
  <sheetPr>
    <tabColor rgb="FFFF0000"/>
  </sheetPr>
  <dimension ref="A3:X424"/>
  <sheetViews>
    <sheetView tabSelected="1" topLeftCell="D96" zoomScale="81" zoomScaleNormal="81" workbookViewId="0">
      <selection activeCell="R117" sqref="R117"/>
    </sheetView>
  </sheetViews>
  <sheetFormatPr defaultRowHeight="15" x14ac:dyDescent="0.25"/>
  <cols>
    <col min="1" max="1" width="4.42578125" customWidth="1"/>
    <col min="2" max="2" width="9.5703125" customWidth="1"/>
    <col min="3" max="3" width="18.7109375" customWidth="1"/>
    <col min="4" max="4" width="26" customWidth="1"/>
    <col min="5" max="5" width="20.140625" customWidth="1"/>
    <col min="6" max="6" width="16.5703125" customWidth="1"/>
    <col min="7" max="7" width="7.5703125" customWidth="1"/>
    <col min="8" max="8" width="26" customWidth="1"/>
    <col min="9" max="9" width="10.42578125" customWidth="1"/>
    <col min="10" max="10" width="10.28515625" customWidth="1"/>
    <col min="11" max="11" width="12.5703125" customWidth="1"/>
    <col min="12" max="12" width="16.42578125" customWidth="1"/>
    <col min="13" max="13" width="12.42578125" customWidth="1"/>
    <col min="14" max="14" width="8.7109375" customWidth="1"/>
    <col min="15" max="15" width="8.85546875" customWidth="1"/>
    <col min="16" max="16" width="17" customWidth="1"/>
    <col min="17" max="17" width="12.42578125" customWidth="1"/>
    <col min="18" max="18" width="10.140625" bestFit="1" customWidth="1"/>
    <col min="21" max="22" width="10.140625" bestFit="1" customWidth="1"/>
  </cols>
  <sheetData>
    <row r="3" spans="1:22" ht="23.1" customHeight="1" x14ac:dyDescent="0.25">
      <c r="A3" s="399" t="s">
        <v>192</v>
      </c>
      <c r="B3" s="399"/>
      <c r="C3" s="399"/>
      <c r="D3" s="399"/>
      <c r="E3" s="399"/>
      <c r="F3" s="399"/>
      <c r="G3" s="399"/>
      <c r="H3" s="399"/>
      <c r="I3" s="399"/>
      <c r="J3" s="399"/>
      <c r="K3" s="399"/>
      <c r="L3" s="399"/>
      <c r="M3" s="399"/>
      <c r="N3" s="399"/>
      <c r="O3" s="399"/>
      <c r="P3" s="399"/>
      <c r="Q3" s="399"/>
    </row>
    <row r="4" spans="1:22" ht="23.1" customHeight="1" x14ac:dyDescent="0.25">
      <c r="A4" s="2" t="s">
        <v>218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22" ht="23.1" customHeight="1" thickBot="1" x14ac:dyDescent="0.3">
      <c r="A5" s="2" t="s">
        <v>24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22" ht="15" customHeight="1" x14ac:dyDescent="0.25">
      <c r="A6" s="444" t="s">
        <v>25</v>
      </c>
      <c r="B6" s="447" t="s">
        <v>26</v>
      </c>
      <c r="C6" s="447" t="s">
        <v>27</v>
      </c>
      <c r="D6" s="449" t="s">
        <v>28</v>
      </c>
      <c r="E6" s="449" t="s">
        <v>29</v>
      </c>
      <c r="F6" s="449" t="s">
        <v>130</v>
      </c>
      <c r="G6" s="447" t="s">
        <v>30</v>
      </c>
      <c r="H6" s="449" t="s">
        <v>31</v>
      </c>
      <c r="I6" s="447" t="s">
        <v>32</v>
      </c>
      <c r="J6" s="458" t="s">
        <v>0</v>
      </c>
      <c r="K6" s="458"/>
      <c r="L6" s="458"/>
      <c r="M6" s="458" t="s">
        <v>1</v>
      </c>
      <c r="N6" s="458"/>
      <c r="O6" s="458"/>
      <c r="P6" s="458"/>
      <c r="Q6" s="94"/>
    </row>
    <row r="7" spans="1:22" ht="15" customHeight="1" x14ac:dyDescent="0.25">
      <c r="A7" s="445"/>
      <c r="B7" s="448"/>
      <c r="C7" s="448"/>
      <c r="D7" s="450"/>
      <c r="E7" s="450"/>
      <c r="F7" s="450"/>
      <c r="G7" s="448"/>
      <c r="H7" s="450"/>
      <c r="I7" s="448"/>
      <c r="J7" s="442" t="s">
        <v>33</v>
      </c>
      <c r="K7" s="442" t="s">
        <v>34</v>
      </c>
      <c r="L7" s="442" t="s">
        <v>126</v>
      </c>
      <c r="M7" s="442" t="s">
        <v>125</v>
      </c>
      <c r="N7" s="459" t="s">
        <v>2</v>
      </c>
      <c r="O7" s="460"/>
      <c r="P7" s="442" t="s">
        <v>35</v>
      </c>
      <c r="Q7" s="453" t="s">
        <v>121</v>
      </c>
    </row>
    <row r="8" spans="1:22" ht="53.25" customHeight="1" thickBot="1" x14ac:dyDescent="0.3">
      <c r="A8" s="446"/>
      <c r="B8" s="443"/>
      <c r="C8" s="443"/>
      <c r="D8" s="451"/>
      <c r="E8" s="451"/>
      <c r="F8" s="451"/>
      <c r="G8" s="443"/>
      <c r="H8" s="451"/>
      <c r="I8" s="443"/>
      <c r="J8" s="443"/>
      <c r="K8" s="443"/>
      <c r="L8" s="443"/>
      <c r="M8" s="443"/>
      <c r="N8" s="99" t="s">
        <v>124</v>
      </c>
      <c r="O8" s="99" t="s">
        <v>123</v>
      </c>
      <c r="P8" s="443"/>
      <c r="Q8" s="454"/>
      <c r="R8" s="216"/>
    </row>
    <row r="9" spans="1:22" ht="23.1" customHeight="1" thickBot="1" x14ac:dyDescent="0.3">
      <c r="A9" s="265">
        <v>1</v>
      </c>
      <c r="B9" s="266">
        <v>2</v>
      </c>
      <c r="C9" s="95">
        <v>3</v>
      </c>
      <c r="D9" s="95">
        <v>4</v>
      </c>
      <c r="E9" s="95">
        <v>5</v>
      </c>
      <c r="F9" s="95">
        <v>6</v>
      </c>
      <c r="G9" s="95">
        <v>7</v>
      </c>
      <c r="H9" s="95">
        <v>8</v>
      </c>
      <c r="I9" s="95">
        <v>9</v>
      </c>
      <c r="J9" s="95">
        <v>10</v>
      </c>
      <c r="K9" s="95">
        <v>11</v>
      </c>
      <c r="L9" s="95" t="s">
        <v>127</v>
      </c>
      <c r="M9" s="95">
        <v>13</v>
      </c>
      <c r="N9" s="95">
        <v>14</v>
      </c>
      <c r="O9" s="95">
        <v>15</v>
      </c>
      <c r="P9" s="95" t="s">
        <v>128</v>
      </c>
      <c r="Q9" s="267" t="s">
        <v>129</v>
      </c>
      <c r="R9" s="216"/>
    </row>
    <row r="10" spans="1:22" ht="23.1" customHeight="1" x14ac:dyDescent="0.25">
      <c r="A10" s="304" t="s">
        <v>36</v>
      </c>
      <c r="B10" s="305" t="s">
        <v>37</v>
      </c>
      <c r="C10" s="212" t="s">
        <v>38</v>
      </c>
      <c r="D10" s="212" t="s">
        <v>208</v>
      </c>
      <c r="E10" s="212" t="s">
        <v>99</v>
      </c>
      <c r="F10" s="212">
        <v>85265648409</v>
      </c>
      <c r="G10" s="222" t="s">
        <v>3</v>
      </c>
      <c r="H10" s="212" t="s">
        <v>202</v>
      </c>
      <c r="I10" s="329">
        <v>2.9000000000000001E-2</v>
      </c>
      <c r="J10" s="329">
        <v>0</v>
      </c>
      <c r="K10" s="329">
        <v>0</v>
      </c>
      <c r="L10" s="329">
        <f>I10+J10+K10</f>
        <v>2.9000000000000001E-2</v>
      </c>
      <c r="M10" s="329">
        <v>0</v>
      </c>
      <c r="N10" s="329">
        <v>0</v>
      </c>
      <c r="O10" s="329">
        <v>0</v>
      </c>
      <c r="P10" s="329">
        <f>M10+N10+O10</f>
        <v>0</v>
      </c>
      <c r="Q10" s="330">
        <f>L10-P10</f>
        <v>2.9000000000000001E-2</v>
      </c>
      <c r="R10" s="211"/>
      <c r="S10" s="33" t="s">
        <v>194</v>
      </c>
      <c r="T10" s="33"/>
      <c r="U10" s="33"/>
      <c r="V10" s="33"/>
    </row>
    <row r="11" spans="1:22" ht="23.1" customHeight="1" x14ac:dyDescent="0.25">
      <c r="A11" s="306"/>
      <c r="B11" s="307"/>
      <c r="C11" s="213"/>
      <c r="D11" s="214"/>
      <c r="E11" s="214"/>
      <c r="F11" s="214"/>
      <c r="G11" s="275" t="s">
        <v>3</v>
      </c>
      <c r="H11" s="213" t="s">
        <v>203</v>
      </c>
      <c r="I11" s="274">
        <v>1.4999999999999999E-2</v>
      </c>
      <c r="J11" s="274">
        <v>0</v>
      </c>
      <c r="K11" s="274">
        <v>0</v>
      </c>
      <c r="L11" s="274">
        <f t="shared" ref="L11" si="0">I11+J11+K11</f>
        <v>1.4999999999999999E-2</v>
      </c>
      <c r="M11" s="274">
        <v>0</v>
      </c>
      <c r="N11" s="274">
        <v>0</v>
      </c>
      <c r="O11" s="274">
        <v>0</v>
      </c>
      <c r="P11" s="274">
        <f>M11+N11+O11</f>
        <v>0</v>
      </c>
      <c r="Q11" s="331">
        <f>L11-P11</f>
        <v>1.4999999999999999E-2</v>
      </c>
      <c r="R11" s="211"/>
      <c r="S11" s="33"/>
      <c r="T11" s="33"/>
      <c r="U11" s="33"/>
      <c r="V11" s="33"/>
    </row>
    <row r="12" spans="1:22" ht="23.1" customHeight="1" x14ac:dyDescent="0.25">
      <c r="A12" s="310"/>
      <c r="B12" s="311"/>
      <c r="C12" s="279"/>
      <c r="D12" s="385"/>
      <c r="E12" s="385"/>
      <c r="F12" s="386"/>
      <c r="G12" s="384" t="s">
        <v>3</v>
      </c>
      <c r="H12" s="213" t="s">
        <v>204</v>
      </c>
      <c r="I12" s="274">
        <v>1.9E-2</v>
      </c>
      <c r="J12" s="274">
        <v>0</v>
      </c>
      <c r="K12" s="274">
        <v>0</v>
      </c>
      <c r="L12" s="274">
        <f t="shared" ref="L12:L16" si="1">I12+J12+K12</f>
        <v>1.9E-2</v>
      </c>
      <c r="M12" s="274">
        <v>0</v>
      </c>
      <c r="N12" s="274">
        <v>0</v>
      </c>
      <c r="O12" s="274">
        <v>0</v>
      </c>
      <c r="P12" s="274">
        <f>M12+N12+O12</f>
        <v>0</v>
      </c>
      <c r="Q12" s="331">
        <f>L12-P12</f>
        <v>1.9E-2</v>
      </c>
      <c r="R12" s="211"/>
      <c r="S12" s="33"/>
      <c r="T12" s="33"/>
      <c r="U12" s="33"/>
      <c r="V12" s="33"/>
    </row>
    <row r="13" spans="1:22" ht="23.1" customHeight="1" x14ac:dyDescent="0.25">
      <c r="A13" s="310"/>
      <c r="B13" s="311"/>
      <c r="C13" s="281"/>
      <c r="D13" s="212"/>
      <c r="E13" s="212"/>
      <c r="F13" s="212"/>
      <c r="G13" s="275" t="s">
        <v>3</v>
      </c>
      <c r="H13" s="213" t="s">
        <v>205</v>
      </c>
      <c r="I13" s="274">
        <v>0</v>
      </c>
      <c r="J13" s="274">
        <v>0</v>
      </c>
      <c r="K13" s="274">
        <v>0</v>
      </c>
      <c r="L13" s="274">
        <f t="shared" si="1"/>
        <v>0</v>
      </c>
      <c r="M13" s="274">
        <v>0</v>
      </c>
      <c r="N13" s="274">
        <v>0</v>
      </c>
      <c r="O13" s="274">
        <v>0</v>
      </c>
      <c r="P13" s="274">
        <f t="shared" ref="P13:P16" si="2">M13+N13+O13</f>
        <v>0</v>
      </c>
      <c r="Q13" s="331">
        <f t="shared" ref="Q13:Q16" si="3">L13-P13</f>
        <v>0</v>
      </c>
      <c r="R13" s="211"/>
      <c r="S13" s="33"/>
      <c r="T13" s="33"/>
      <c r="U13" s="33"/>
      <c r="V13" s="33"/>
    </row>
    <row r="14" spans="1:22" ht="23.1" customHeight="1" x14ac:dyDescent="0.25">
      <c r="A14" s="310"/>
      <c r="B14" s="311"/>
      <c r="C14" s="281"/>
      <c r="D14" s="213"/>
      <c r="E14" s="213"/>
      <c r="F14" s="213"/>
      <c r="G14" s="275" t="s">
        <v>3</v>
      </c>
      <c r="H14" s="213" t="s">
        <v>206</v>
      </c>
      <c r="I14" s="274">
        <v>0</v>
      </c>
      <c r="J14" s="274">
        <v>0</v>
      </c>
      <c r="K14" s="274">
        <v>0</v>
      </c>
      <c r="L14" s="274">
        <f t="shared" si="1"/>
        <v>0</v>
      </c>
      <c r="M14" s="274">
        <v>0</v>
      </c>
      <c r="N14" s="274">
        <v>0</v>
      </c>
      <c r="O14" s="274">
        <v>0</v>
      </c>
      <c r="P14" s="274">
        <f t="shared" si="2"/>
        <v>0</v>
      </c>
      <c r="Q14" s="331">
        <f t="shared" si="3"/>
        <v>0</v>
      </c>
      <c r="R14" s="211"/>
      <c r="S14" s="33"/>
      <c r="T14" s="33"/>
      <c r="U14" s="33"/>
      <c r="V14" s="33"/>
    </row>
    <row r="15" spans="1:22" ht="23.1" customHeight="1" x14ac:dyDescent="0.25">
      <c r="A15" s="310"/>
      <c r="B15" s="311"/>
      <c r="C15" s="281"/>
      <c r="D15" s="213"/>
      <c r="E15" s="213"/>
      <c r="F15" s="213"/>
      <c r="G15" s="275" t="s">
        <v>3</v>
      </c>
      <c r="H15" s="213" t="s">
        <v>207</v>
      </c>
      <c r="I15" s="274">
        <v>0</v>
      </c>
      <c r="J15" s="274">
        <v>0</v>
      </c>
      <c r="K15" s="274">
        <v>0</v>
      </c>
      <c r="L15" s="274">
        <f t="shared" si="1"/>
        <v>0</v>
      </c>
      <c r="M15" s="274">
        <v>0</v>
      </c>
      <c r="N15" s="274">
        <v>0</v>
      </c>
      <c r="O15" s="274">
        <v>0</v>
      </c>
      <c r="P15" s="274">
        <f t="shared" si="2"/>
        <v>0</v>
      </c>
      <c r="Q15" s="331">
        <f t="shared" si="3"/>
        <v>0</v>
      </c>
      <c r="R15" s="211"/>
      <c r="S15" s="33"/>
      <c r="T15" s="33"/>
      <c r="U15" s="33"/>
      <c r="V15" s="33"/>
    </row>
    <row r="16" spans="1:22" ht="23.1" customHeight="1" thickBot="1" x14ac:dyDescent="0.3">
      <c r="A16" s="310"/>
      <c r="B16" s="311"/>
      <c r="C16" s="281"/>
      <c r="D16" s="281" t="s">
        <v>214</v>
      </c>
      <c r="E16" s="281" t="s">
        <v>215</v>
      </c>
      <c r="F16" s="281">
        <v>82264209285</v>
      </c>
      <c r="G16" s="303" t="s">
        <v>4</v>
      </c>
      <c r="H16" s="281" t="s">
        <v>216</v>
      </c>
      <c r="I16" s="392">
        <v>0</v>
      </c>
      <c r="J16" s="392">
        <v>0</v>
      </c>
      <c r="K16" s="392">
        <v>0</v>
      </c>
      <c r="L16" s="392">
        <f t="shared" si="1"/>
        <v>0</v>
      </c>
      <c r="M16" s="392">
        <v>0</v>
      </c>
      <c r="N16" s="392">
        <v>0</v>
      </c>
      <c r="O16" s="392">
        <v>0</v>
      </c>
      <c r="P16" s="392">
        <f t="shared" si="2"/>
        <v>0</v>
      </c>
      <c r="Q16" s="393">
        <f t="shared" si="3"/>
        <v>0</v>
      </c>
      <c r="R16" s="211"/>
      <c r="S16" s="33"/>
      <c r="T16" s="33"/>
      <c r="U16" s="33"/>
      <c r="V16" s="33"/>
    </row>
    <row r="17" spans="1:22" ht="23.1" customHeight="1" thickBot="1" x14ac:dyDescent="0.3">
      <c r="A17" s="308"/>
      <c r="B17" s="309"/>
      <c r="C17" s="276" t="s">
        <v>39</v>
      </c>
      <c r="D17" s="276"/>
      <c r="E17" s="276"/>
      <c r="F17" s="276"/>
      <c r="G17" s="276"/>
      <c r="H17" s="277"/>
      <c r="I17" s="357">
        <f>SUM(I10:I16)</f>
        <v>6.3E-2</v>
      </c>
      <c r="J17" s="357">
        <f>SUM(J10:J15)</f>
        <v>0</v>
      </c>
      <c r="K17" s="357">
        <f>SUM(K10:K16)</f>
        <v>0</v>
      </c>
      <c r="L17" s="357">
        <f>SUM(L10:L16)</f>
        <v>6.3E-2</v>
      </c>
      <c r="M17" s="357">
        <f>SUM(M10:M11)</f>
        <v>0</v>
      </c>
      <c r="N17" s="357">
        <f>SUM(N10:N11)</f>
        <v>0</v>
      </c>
      <c r="O17" s="357">
        <f>SUM(O10:O16)</f>
        <v>0</v>
      </c>
      <c r="P17" s="357">
        <f>SUM(P10:P16)</f>
        <v>0</v>
      </c>
      <c r="Q17" s="358">
        <f>SUM(Q10:Q16)</f>
        <v>6.3E-2</v>
      </c>
      <c r="R17" s="186">
        <f>P17+Q17</f>
        <v>6.3E-2</v>
      </c>
      <c r="S17" s="33"/>
      <c r="T17" s="33"/>
      <c r="U17" s="33"/>
      <c r="V17" s="33"/>
    </row>
    <row r="18" spans="1:22" ht="23.1" customHeight="1" x14ac:dyDescent="0.25">
      <c r="A18" s="304" t="s">
        <v>40</v>
      </c>
      <c r="B18" s="307" t="s">
        <v>37</v>
      </c>
      <c r="C18" s="212" t="s">
        <v>11</v>
      </c>
      <c r="D18" s="213" t="s">
        <v>41</v>
      </c>
      <c r="E18" s="213" t="s">
        <v>190</v>
      </c>
      <c r="F18" s="213">
        <v>81268291240</v>
      </c>
      <c r="G18" s="275" t="s">
        <v>4</v>
      </c>
      <c r="H18" s="213" t="s">
        <v>191</v>
      </c>
      <c r="I18" s="274">
        <v>0</v>
      </c>
      <c r="J18" s="274">
        <v>0</v>
      </c>
      <c r="K18" s="274">
        <v>0</v>
      </c>
      <c r="L18" s="274">
        <f>I18+J18+K18</f>
        <v>0</v>
      </c>
      <c r="M18" s="274">
        <v>0</v>
      </c>
      <c r="N18" s="329">
        <v>0</v>
      </c>
      <c r="O18" s="329">
        <v>0</v>
      </c>
      <c r="P18" s="329">
        <f t="shared" ref="P18:P20" si="4">M18+N18+O18</f>
        <v>0</v>
      </c>
      <c r="Q18" s="331">
        <f t="shared" ref="Q18:Q19" si="5">L18-P18</f>
        <v>0</v>
      </c>
      <c r="R18" s="33"/>
      <c r="S18" s="33"/>
      <c r="T18" s="33"/>
      <c r="U18" s="33"/>
      <c r="V18" s="33"/>
    </row>
    <row r="19" spans="1:22" ht="23.1" customHeight="1" x14ac:dyDescent="0.25">
      <c r="A19" s="304"/>
      <c r="B19" s="307"/>
      <c r="C19" s="212"/>
      <c r="D19" s="213"/>
      <c r="E19" s="213"/>
      <c r="F19" s="213"/>
      <c r="G19" s="278" t="s">
        <v>4</v>
      </c>
      <c r="H19" s="214" t="s">
        <v>20</v>
      </c>
      <c r="I19" s="332">
        <v>0.93</v>
      </c>
      <c r="J19" s="332">
        <v>0</v>
      </c>
      <c r="K19" s="274">
        <v>0</v>
      </c>
      <c r="L19" s="274">
        <f>I19+J19+K19</f>
        <v>0.93</v>
      </c>
      <c r="M19" s="332">
        <v>0</v>
      </c>
      <c r="N19" s="332">
        <v>0</v>
      </c>
      <c r="O19" s="332">
        <v>0.93</v>
      </c>
      <c r="P19" s="274">
        <f t="shared" si="4"/>
        <v>0.93</v>
      </c>
      <c r="Q19" s="331">
        <f t="shared" si="5"/>
        <v>0</v>
      </c>
      <c r="R19" s="33"/>
      <c r="S19" s="33"/>
      <c r="T19" s="33"/>
      <c r="U19" s="33"/>
      <c r="V19" s="33"/>
    </row>
    <row r="20" spans="1:22" ht="23.1" customHeight="1" x14ac:dyDescent="0.25">
      <c r="A20" s="304"/>
      <c r="B20" s="307"/>
      <c r="C20" s="212"/>
      <c r="D20" s="213"/>
      <c r="E20" s="213"/>
      <c r="F20" s="213"/>
      <c r="G20" s="278" t="s">
        <v>3</v>
      </c>
      <c r="H20" s="214" t="s">
        <v>20</v>
      </c>
      <c r="I20" s="332">
        <v>0</v>
      </c>
      <c r="J20" s="332">
        <v>0</v>
      </c>
      <c r="K20" s="274">
        <v>0</v>
      </c>
      <c r="L20" s="274">
        <f>I20+J20+K20</f>
        <v>0</v>
      </c>
      <c r="M20" s="332">
        <v>0</v>
      </c>
      <c r="N20" s="332">
        <v>0</v>
      </c>
      <c r="O20" s="332">
        <v>0</v>
      </c>
      <c r="P20" s="274">
        <f t="shared" si="4"/>
        <v>0</v>
      </c>
      <c r="Q20" s="331">
        <f t="shared" ref="Q20" si="6">L20-P20</f>
        <v>0</v>
      </c>
      <c r="R20" s="33"/>
      <c r="S20" s="33"/>
      <c r="T20" s="33"/>
      <c r="U20" s="33"/>
      <c r="V20" s="33"/>
    </row>
    <row r="21" spans="1:22" ht="23.1" customHeight="1" thickBot="1" x14ac:dyDescent="0.3">
      <c r="A21" s="310"/>
      <c r="B21" s="311"/>
      <c r="C21" s="281"/>
      <c r="D21" s="281"/>
      <c r="E21" s="281"/>
      <c r="F21" s="281"/>
      <c r="G21" s="278" t="s">
        <v>4</v>
      </c>
      <c r="H21" s="214" t="s">
        <v>166</v>
      </c>
      <c r="I21" s="332">
        <v>0</v>
      </c>
      <c r="J21" s="332">
        <v>0</v>
      </c>
      <c r="K21" s="274">
        <v>0</v>
      </c>
      <c r="L21" s="274">
        <f>I21+J21+K21</f>
        <v>0</v>
      </c>
      <c r="M21" s="332">
        <v>0</v>
      </c>
      <c r="N21" s="332">
        <v>0</v>
      </c>
      <c r="O21" s="332">
        <v>0</v>
      </c>
      <c r="P21" s="274">
        <f t="shared" ref="P21" si="7">M21+N21+O21</f>
        <v>0</v>
      </c>
      <c r="Q21" s="331">
        <f t="shared" ref="Q21" si="8">L21-P21</f>
        <v>0</v>
      </c>
      <c r="R21" s="33"/>
      <c r="S21" s="33"/>
      <c r="T21" s="33"/>
      <c r="U21" s="33"/>
      <c r="V21" s="33"/>
    </row>
    <row r="22" spans="1:22" ht="23.1" customHeight="1" thickBot="1" x14ac:dyDescent="0.3">
      <c r="A22" s="308"/>
      <c r="B22" s="309"/>
      <c r="C22" s="276" t="s">
        <v>43</v>
      </c>
      <c r="D22" s="276"/>
      <c r="E22" s="276"/>
      <c r="F22" s="276"/>
      <c r="G22" s="276"/>
      <c r="H22" s="277"/>
      <c r="I22" s="357">
        <f>SUM(I18:I21)</f>
        <v>0.93</v>
      </c>
      <c r="J22" s="357">
        <f>SUM(J18:J21)</f>
        <v>0</v>
      </c>
      <c r="K22" s="357">
        <f>SUM(K18:K19)</f>
        <v>0</v>
      </c>
      <c r="L22" s="357">
        <f>SUM(L18:L21)</f>
        <v>0.93</v>
      </c>
      <c r="M22" s="357">
        <f>SUM(M18:M19)</f>
        <v>0</v>
      </c>
      <c r="N22" s="357">
        <f>SUM(N18:N21)</f>
        <v>0</v>
      </c>
      <c r="O22" s="357">
        <f>SUM(O18:O21)</f>
        <v>0.93</v>
      </c>
      <c r="P22" s="357">
        <f>SUM(P18:P21)</f>
        <v>0.93</v>
      </c>
      <c r="Q22" s="358">
        <f>SUM(Q18:Q21)</f>
        <v>0</v>
      </c>
      <c r="R22" s="33"/>
      <c r="S22" s="33"/>
      <c r="T22" s="33"/>
      <c r="U22" s="33"/>
      <c r="V22" s="33"/>
    </row>
    <row r="23" spans="1:22" ht="23.1" customHeight="1" x14ac:dyDescent="0.25">
      <c r="A23" s="304" t="s">
        <v>44</v>
      </c>
      <c r="B23" s="307" t="s">
        <v>37</v>
      </c>
      <c r="C23" s="212" t="s">
        <v>12</v>
      </c>
      <c r="D23" s="213" t="s">
        <v>46</v>
      </c>
      <c r="E23" s="213" t="s">
        <v>89</v>
      </c>
      <c r="F23" s="213">
        <v>82174729899</v>
      </c>
      <c r="G23" s="275" t="s">
        <v>4</v>
      </c>
      <c r="H23" s="213" t="s">
        <v>196</v>
      </c>
      <c r="I23" s="274">
        <v>0</v>
      </c>
      <c r="J23" s="274">
        <v>0</v>
      </c>
      <c r="K23" s="274">
        <v>0</v>
      </c>
      <c r="L23" s="274">
        <f>I23+J23+K23</f>
        <v>0</v>
      </c>
      <c r="M23" s="274">
        <v>0</v>
      </c>
      <c r="N23" s="274">
        <v>0</v>
      </c>
      <c r="O23" s="274">
        <v>0</v>
      </c>
      <c r="P23" s="274">
        <f t="shared" ref="P23:P26" si="9">M23+N23+O23</f>
        <v>0</v>
      </c>
      <c r="Q23" s="331">
        <f t="shared" ref="Q23:Q26" si="10">L23-P23</f>
        <v>0</v>
      </c>
      <c r="R23" s="33"/>
      <c r="S23" s="33"/>
      <c r="T23" s="33"/>
      <c r="U23" s="33"/>
      <c r="V23" s="33"/>
    </row>
    <row r="24" spans="1:22" ht="23.1" customHeight="1" x14ac:dyDescent="0.25">
      <c r="A24" s="304"/>
      <c r="B24" s="307"/>
      <c r="C24" s="212"/>
      <c r="D24" s="213" t="s">
        <v>46</v>
      </c>
      <c r="E24" s="213" t="s">
        <v>89</v>
      </c>
      <c r="F24" s="213">
        <v>82174729899</v>
      </c>
      <c r="G24" s="275" t="s">
        <v>4</v>
      </c>
      <c r="H24" s="213" t="s">
        <v>183</v>
      </c>
      <c r="I24" s="274">
        <v>0</v>
      </c>
      <c r="J24" s="274">
        <v>0</v>
      </c>
      <c r="K24" s="274">
        <v>0</v>
      </c>
      <c r="L24" s="274">
        <f t="shared" ref="L24:L26" si="11">I24+J24+K24</f>
        <v>0</v>
      </c>
      <c r="M24" s="332">
        <v>0</v>
      </c>
      <c r="N24" s="332">
        <v>0</v>
      </c>
      <c r="O24" s="332">
        <v>0</v>
      </c>
      <c r="P24" s="274">
        <v>0</v>
      </c>
      <c r="Q24" s="331">
        <v>0</v>
      </c>
      <c r="R24" s="33"/>
      <c r="S24" s="33"/>
      <c r="T24" s="33"/>
      <c r="U24" s="33"/>
      <c r="V24" s="33"/>
    </row>
    <row r="25" spans="1:22" ht="23.1" customHeight="1" x14ac:dyDescent="0.25">
      <c r="A25" s="310"/>
      <c r="B25" s="307"/>
      <c r="C25" s="212"/>
      <c r="D25" s="213" t="s">
        <v>131</v>
      </c>
      <c r="E25" s="213" t="s">
        <v>132</v>
      </c>
      <c r="F25" s="213">
        <v>85355056004</v>
      </c>
      <c r="G25" s="275" t="s">
        <v>5</v>
      </c>
      <c r="H25" s="213" t="s">
        <v>45</v>
      </c>
      <c r="I25" s="274">
        <v>0</v>
      </c>
      <c r="J25" s="274">
        <v>0</v>
      </c>
      <c r="K25" s="274">
        <v>0</v>
      </c>
      <c r="L25" s="274">
        <f t="shared" si="11"/>
        <v>0</v>
      </c>
      <c r="M25" s="274">
        <v>0</v>
      </c>
      <c r="N25" s="274">
        <v>0</v>
      </c>
      <c r="O25" s="274">
        <v>0</v>
      </c>
      <c r="P25" s="329">
        <f t="shared" si="9"/>
        <v>0</v>
      </c>
      <c r="Q25" s="331">
        <f t="shared" si="10"/>
        <v>0</v>
      </c>
      <c r="R25" s="186" t="e">
        <f>Q25-#REF!</f>
        <v>#REF!</v>
      </c>
      <c r="S25" s="33"/>
      <c r="T25" s="33"/>
      <c r="U25" s="33"/>
      <c r="V25" s="33"/>
    </row>
    <row r="26" spans="1:22" ht="23.1" customHeight="1" thickBot="1" x14ac:dyDescent="0.3">
      <c r="A26" s="310"/>
      <c r="B26" s="307"/>
      <c r="C26" s="212"/>
      <c r="D26" s="213" t="s">
        <v>184</v>
      </c>
      <c r="E26" s="213" t="s">
        <v>185</v>
      </c>
      <c r="F26" s="213">
        <v>81276957488</v>
      </c>
      <c r="G26" s="275" t="s">
        <v>5</v>
      </c>
      <c r="H26" s="213" t="s">
        <v>45</v>
      </c>
      <c r="I26" s="274">
        <v>0</v>
      </c>
      <c r="J26" s="274">
        <v>0</v>
      </c>
      <c r="K26" s="274">
        <v>0</v>
      </c>
      <c r="L26" s="274">
        <f t="shared" si="11"/>
        <v>0</v>
      </c>
      <c r="M26" s="332">
        <v>0</v>
      </c>
      <c r="N26" s="332">
        <v>0</v>
      </c>
      <c r="O26" s="332">
        <v>0</v>
      </c>
      <c r="P26" s="274">
        <f t="shared" si="9"/>
        <v>0</v>
      </c>
      <c r="Q26" s="331">
        <f t="shared" si="10"/>
        <v>0</v>
      </c>
      <c r="R26" s="33"/>
      <c r="S26" s="33"/>
      <c r="T26" s="33"/>
      <c r="U26" s="33"/>
      <c r="V26" s="33"/>
    </row>
    <row r="27" spans="1:22" ht="23.1" customHeight="1" thickBot="1" x14ac:dyDescent="0.3">
      <c r="A27" s="308"/>
      <c r="B27" s="309"/>
      <c r="C27" s="276" t="s">
        <v>47</v>
      </c>
      <c r="D27" s="276"/>
      <c r="E27" s="276"/>
      <c r="F27" s="276"/>
      <c r="G27" s="276"/>
      <c r="H27" s="277"/>
      <c r="I27" s="357">
        <f t="shared" ref="I27:Q27" si="12">SUM(I23:I26)</f>
        <v>0</v>
      </c>
      <c r="J27" s="357">
        <f t="shared" si="12"/>
        <v>0</v>
      </c>
      <c r="K27" s="357">
        <f t="shared" si="12"/>
        <v>0</v>
      </c>
      <c r="L27" s="357">
        <f>SUM(L23:L26)</f>
        <v>0</v>
      </c>
      <c r="M27" s="357">
        <f t="shared" si="12"/>
        <v>0</v>
      </c>
      <c r="N27" s="357">
        <f t="shared" si="12"/>
        <v>0</v>
      </c>
      <c r="O27" s="357">
        <f t="shared" si="12"/>
        <v>0</v>
      </c>
      <c r="P27" s="357">
        <f t="shared" si="12"/>
        <v>0</v>
      </c>
      <c r="Q27" s="358">
        <f t="shared" si="12"/>
        <v>0</v>
      </c>
      <c r="R27" s="33"/>
      <c r="S27" s="33"/>
      <c r="T27" s="33"/>
      <c r="U27" s="33"/>
      <c r="V27" s="33"/>
    </row>
    <row r="28" spans="1:22" ht="23.1" customHeight="1" thickBot="1" x14ac:dyDescent="0.3">
      <c r="A28" s="304" t="s">
        <v>48</v>
      </c>
      <c r="B28" s="307" t="s">
        <v>37</v>
      </c>
      <c r="C28" s="212" t="s">
        <v>13</v>
      </c>
      <c r="D28" s="214" t="s">
        <v>49</v>
      </c>
      <c r="E28" s="214" t="s">
        <v>100</v>
      </c>
      <c r="F28" s="214">
        <v>82169354729</v>
      </c>
      <c r="G28" s="278" t="s">
        <v>5</v>
      </c>
      <c r="H28" s="214" t="s">
        <v>101</v>
      </c>
      <c r="I28" s="332">
        <v>0</v>
      </c>
      <c r="J28" s="332">
        <v>0</v>
      </c>
      <c r="K28" s="274">
        <v>0</v>
      </c>
      <c r="L28" s="274">
        <f>I28+J28+K28</f>
        <v>0</v>
      </c>
      <c r="M28" s="332">
        <v>0</v>
      </c>
      <c r="N28" s="332">
        <v>0</v>
      </c>
      <c r="O28" s="332">
        <v>0</v>
      </c>
      <c r="P28" s="274">
        <f t="shared" ref="P28" si="13">M28+N28+O28</f>
        <v>0</v>
      </c>
      <c r="Q28" s="331">
        <f>L28-P28</f>
        <v>0</v>
      </c>
      <c r="R28" s="33"/>
      <c r="S28" s="33"/>
      <c r="T28" s="33"/>
      <c r="U28" s="33"/>
      <c r="V28" s="33"/>
    </row>
    <row r="29" spans="1:22" ht="23.1" customHeight="1" thickBot="1" x14ac:dyDescent="0.3">
      <c r="A29" s="308"/>
      <c r="B29" s="309"/>
      <c r="C29" s="276" t="s">
        <v>50</v>
      </c>
      <c r="D29" s="276"/>
      <c r="E29" s="276"/>
      <c r="F29" s="276"/>
      <c r="G29" s="276"/>
      <c r="H29" s="277"/>
      <c r="I29" s="357">
        <f>SUM(I28:I28)</f>
        <v>0</v>
      </c>
      <c r="J29" s="357">
        <f>SUM(J28:J28)</f>
        <v>0</v>
      </c>
      <c r="K29" s="357">
        <f>SUM(K28)</f>
        <v>0</v>
      </c>
      <c r="L29" s="357">
        <f>SUM(L28:L28)</f>
        <v>0</v>
      </c>
      <c r="M29" s="357">
        <f>SUM(M28:M28)</f>
        <v>0</v>
      </c>
      <c r="N29" s="357">
        <f>SUM(N28:N28)</f>
        <v>0</v>
      </c>
      <c r="O29" s="357">
        <f>SUM(O28:O28)</f>
        <v>0</v>
      </c>
      <c r="P29" s="357">
        <f>SUM(P28:P28)</f>
        <v>0</v>
      </c>
      <c r="Q29" s="358">
        <f>SUM(Q28)</f>
        <v>0</v>
      </c>
      <c r="R29" s="33"/>
      <c r="S29" s="33"/>
      <c r="T29" s="33"/>
      <c r="U29" s="33"/>
      <c r="V29" s="33"/>
    </row>
    <row r="30" spans="1:22" ht="23.1" customHeight="1" x14ac:dyDescent="0.25">
      <c r="A30" s="304" t="s">
        <v>51</v>
      </c>
      <c r="B30" s="307" t="s">
        <v>37</v>
      </c>
      <c r="C30" s="212" t="s">
        <v>14</v>
      </c>
      <c r="D30" s="214" t="s">
        <v>52</v>
      </c>
      <c r="E30" s="214" t="s">
        <v>91</v>
      </c>
      <c r="F30" s="214">
        <v>85278177605</v>
      </c>
      <c r="G30" s="275" t="s">
        <v>4</v>
      </c>
      <c r="H30" s="213" t="s">
        <v>20</v>
      </c>
      <c r="I30" s="274">
        <v>1.25</v>
      </c>
      <c r="J30" s="332">
        <v>0</v>
      </c>
      <c r="K30" s="274">
        <v>0</v>
      </c>
      <c r="L30" s="274">
        <f t="shared" ref="L30" si="14">I30+J30+K30</f>
        <v>1.25</v>
      </c>
      <c r="M30" s="332">
        <v>0</v>
      </c>
      <c r="N30" s="332">
        <v>0</v>
      </c>
      <c r="O30" s="332">
        <v>0</v>
      </c>
      <c r="P30" s="274">
        <f>M30+N30+O30</f>
        <v>0</v>
      </c>
      <c r="Q30" s="331">
        <f t="shared" ref="Q30" si="15">L30-P30</f>
        <v>1.25</v>
      </c>
      <c r="R30" s="33"/>
      <c r="S30" s="33"/>
      <c r="T30" s="33"/>
      <c r="U30" s="33"/>
      <c r="V30" s="33"/>
    </row>
    <row r="31" spans="1:22" ht="23.1" customHeight="1" x14ac:dyDescent="0.25">
      <c r="A31" s="310"/>
      <c r="B31" s="307"/>
      <c r="C31" s="212"/>
      <c r="D31" s="214" t="s">
        <v>209</v>
      </c>
      <c r="E31" s="213" t="s">
        <v>210</v>
      </c>
      <c r="F31" s="278" t="s">
        <v>170</v>
      </c>
      <c r="G31" s="275" t="s">
        <v>4</v>
      </c>
      <c r="H31" s="213" t="s">
        <v>20</v>
      </c>
      <c r="I31" s="274">
        <v>0</v>
      </c>
      <c r="J31" s="332">
        <v>0</v>
      </c>
      <c r="K31" s="274">
        <v>0</v>
      </c>
      <c r="L31" s="274">
        <f t="shared" ref="L31" si="16">I31+J31+K31</f>
        <v>0</v>
      </c>
      <c r="M31" s="332">
        <v>0</v>
      </c>
      <c r="N31" s="332">
        <v>0</v>
      </c>
      <c r="O31" s="332">
        <v>0</v>
      </c>
      <c r="P31" s="274">
        <f>O31</f>
        <v>0</v>
      </c>
      <c r="Q31" s="331">
        <f t="shared" ref="Q31" si="17">L31-P31</f>
        <v>0</v>
      </c>
      <c r="R31" s="33"/>
      <c r="S31" s="33"/>
      <c r="T31" s="33"/>
      <c r="U31" s="33"/>
      <c r="V31" s="33"/>
    </row>
    <row r="32" spans="1:22" ht="23.1" customHeight="1" x14ac:dyDescent="0.25">
      <c r="A32" s="310"/>
      <c r="B32" s="307"/>
      <c r="C32" s="212"/>
      <c r="D32" s="213" t="s">
        <v>146</v>
      </c>
      <c r="E32" s="279" t="s">
        <v>147</v>
      </c>
      <c r="F32" s="213">
        <v>85257170444</v>
      </c>
      <c r="G32" s="280" t="s">
        <v>5</v>
      </c>
      <c r="H32" s="281" t="s">
        <v>20</v>
      </c>
      <c r="I32" s="274">
        <v>0</v>
      </c>
      <c r="J32" s="274">
        <v>0</v>
      </c>
      <c r="K32" s="274">
        <v>0</v>
      </c>
      <c r="L32" s="274">
        <f>I32+J32+K32</f>
        <v>0</v>
      </c>
      <c r="M32" s="274">
        <v>0</v>
      </c>
      <c r="N32" s="274">
        <v>0</v>
      </c>
      <c r="O32" s="274">
        <v>0</v>
      </c>
      <c r="P32" s="274">
        <f t="shared" ref="P32" si="18">M32+N32+O32</f>
        <v>0</v>
      </c>
      <c r="Q32" s="331">
        <f>L32-P32</f>
        <v>0</v>
      </c>
      <c r="R32" s="33"/>
      <c r="S32" s="33"/>
      <c r="T32" s="33"/>
      <c r="U32" s="33"/>
      <c r="V32" s="33"/>
    </row>
    <row r="33" spans="1:22" ht="23.1" customHeight="1" x14ac:dyDescent="0.25">
      <c r="A33" s="310"/>
      <c r="B33" s="307"/>
      <c r="C33" s="212"/>
      <c r="D33" s="213" t="s">
        <v>148</v>
      </c>
      <c r="E33" s="213" t="s">
        <v>149</v>
      </c>
      <c r="F33" s="213">
        <v>81365577386</v>
      </c>
      <c r="G33" s="275" t="s">
        <v>5</v>
      </c>
      <c r="H33" s="213" t="s">
        <v>20</v>
      </c>
      <c r="I33" s="274">
        <v>0</v>
      </c>
      <c r="J33" s="274">
        <v>0</v>
      </c>
      <c r="K33" s="274">
        <v>0</v>
      </c>
      <c r="L33" s="274">
        <f>I33+J33+K33</f>
        <v>0</v>
      </c>
      <c r="M33" s="274">
        <v>0</v>
      </c>
      <c r="N33" s="274">
        <v>0</v>
      </c>
      <c r="O33" s="274">
        <v>0</v>
      </c>
      <c r="P33" s="274">
        <f t="shared" ref="P33" si="19">M33+N33+O33</f>
        <v>0</v>
      </c>
      <c r="Q33" s="331">
        <f>L33-P33</f>
        <v>0</v>
      </c>
      <c r="R33" s="33"/>
      <c r="S33" s="33"/>
      <c r="T33" s="33"/>
      <c r="U33" s="33"/>
      <c r="V33" s="33"/>
    </row>
    <row r="34" spans="1:22" ht="23.1" customHeight="1" x14ac:dyDescent="0.25">
      <c r="A34" s="310"/>
      <c r="B34" s="314"/>
      <c r="C34" s="213"/>
      <c r="D34" s="213" t="s">
        <v>167</v>
      </c>
      <c r="E34" s="213" t="s">
        <v>168</v>
      </c>
      <c r="F34" s="213"/>
      <c r="G34" s="275" t="s">
        <v>4</v>
      </c>
      <c r="H34" s="213" t="s">
        <v>20</v>
      </c>
      <c r="I34" s="274">
        <v>4</v>
      </c>
      <c r="J34" s="274">
        <v>0</v>
      </c>
      <c r="K34" s="274">
        <v>0</v>
      </c>
      <c r="L34" s="274">
        <f>I34+J34+K34</f>
        <v>4</v>
      </c>
      <c r="M34" s="274">
        <v>0</v>
      </c>
      <c r="N34" s="274">
        <v>0</v>
      </c>
      <c r="O34" s="274">
        <v>0</v>
      </c>
      <c r="P34" s="274">
        <f>M34+N34+O34</f>
        <v>0</v>
      </c>
      <c r="Q34" s="331">
        <f>L34-P34</f>
        <v>4</v>
      </c>
      <c r="R34" s="33"/>
      <c r="S34" s="33"/>
      <c r="T34" s="33"/>
      <c r="U34" s="33"/>
      <c r="V34" s="33"/>
    </row>
    <row r="35" spans="1:22" ht="23.1" customHeight="1" thickBot="1" x14ac:dyDescent="0.3">
      <c r="A35" s="310"/>
      <c r="B35" s="314"/>
      <c r="C35" s="213"/>
      <c r="D35" s="213" t="s">
        <v>169</v>
      </c>
      <c r="E35" s="213" t="s">
        <v>179</v>
      </c>
      <c r="F35" s="213"/>
      <c r="G35" s="275" t="s">
        <v>5</v>
      </c>
      <c r="H35" s="213" t="s">
        <v>20</v>
      </c>
      <c r="I35" s="274">
        <v>0</v>
      </c>
      <c r="J35" s="274">
        <v>0</v>
      </c>
      <c r="K35" s="274">
        <v>0</v>
      </c>
      <c r="L35" s="274">
        <f t="shared" ref="L35" si="20">I35+J35+K35</f>
        <v>0</v>
      </c>
      <c r="M35" s="274">
        <v>0</v>
      </c>
      <c r="N35" s="274">
        <v>0</v>
      </c>
      <c r="O35" s="274">
        <v>0</v>
      </c>
      <c r="P35" s="274">
        <f t="shared" ref="P35" si="21">M35+N35+O35</f>
        <v>0</v>
      </c>
      <c r="Q35" s="331">
        <f t="shared" ref="Q35" si="22">L35-P35</f>
        <v>0</v>
      </c>
      <c r="R35" s="33"/>
      <c r="S35" s="33"/>
      <c r="T35" s="33"/>
      <c r="U35" s="33"/>
      <c r="V35" s="33"/>
    </row>
    <row r="36" spans="1:22" ht="23.1" customHeight="1" thickBot="1" x14ac:dyDescent="0.3">
      <c r="A36" s="308"/>
      <c r="B36" s="309"/>
      <c r="C36" s="276" t="s">
        <v>53</v>
      </c>
      <c r="D36" s="276"/>
      <c r="E36" s="276"/>
      <c r="F36" s="276"/>
      <c r="G36" s="276"/>
      <c r="H36" s="277"/>
      <c r="I36" s="357">
        <f>SUM(I30:I35)</f>
        <v>5.25</v>
      </c>
      <c r="J36" s="357">
        <f>SUM(J30:J35)</f>
        <v>0</v>
      </c>
      <c r="K36" s="357">
        <f>SUM(K30:K30)</f>
        <v>0</v>
      </c>
      <c r="L36" s="357">
        <f>SUM(L30:L35)</f>
        <v>5.25</v>
      </c>
      <c r="M36" s="359">
        <f>SUM(M30:M30)</f>
        <v>0</v>
      </c>
      <c r="N36" s="359">
        <f>SUM(N30:N33)</f>
        <v>0</v>
      </c>
      <c r="O36" s="359">
        <f>SUM(O30:O35)</f>
        <v>0</v>
      </c>
      <c r="P36" s="359">
        <f>SUM(P30:P35)</f>
        <v>0</v>
      </c>
      <c r="Q36" s="358">
        <f>SUM(Q30:Q35)</f>
        <v>5.25</v>
      </c>
      <c r="R36" s="33"/>
      <c r="S36" s="33"/>
      <c r="T36" s="33"/>
      <c r="U36" s="33"/>
      <c r="V36" s="33"/>
    </row>
    <row r="37" spans="1:22" ht="23.1" customHeight="1" x14ac:dyDescent="0.25">
      <c r="A37" s="310" t="s">
        <v>54</v>
      </c>
      <c r="B37" s="312" t="s">
        <v>37</v>
      </c>
      <c r="C37" s="281" t="s">
        <v>7</v>
      </c>
      <c r="D37" s="214" t="s">
        <v>55</v>
      </c>
      <c r="E37" s="214" t="s">
        <v>90</v>
      </c>
      <c r="F37" s="214">
        <v>81276212225</v>
      </c>
      <c r="G37" s="278" t="s">
        <v>5</v>
      </c>
      <c r="H37" s="214" t="s">
        <v>141</v>
      </c>
      <c r="I37" s="274">
        <v>0</v>
      </c>
      <c r="J37" s="274">
        <v>0</v>
      </c>
      <c r="K37" s="274">
        <v>0</v>
      </c>
      <c r="L37" s="274">
        <f>I37+J37+K37</f>
        <v>0</v>
      </c>
      <c r="M37" s="333">
        <v>0</v>
      </c>
      <c r="N37" s="274">
        <v>0</v>
      </c>
      <c r="O37" s="274">
        <v>0</v>
      </c>
      <c r="P37" s="274">
        <f>M37+N37+O37</f>
        <v>0</v>
      </c>
      <c r="Q37" s="331">
        <f>L37-P37</f>
        <v>0</v>
      </c>
      <c r="R37" s="33"/>
      <c r="S37" s="33"/>
      <c r="T37" s="33"/>
      <c r="U37" s="33"/>
      <c r="V37" s="33"/>
    </row>
    <row r="38" spans="1:22" ht="23.1" customHeight="1" x14ac:dyDescent="0.25">
      <c r="A38" s="313"/>
      <c r="B38" s="314"/>
      <c r="C38" s="213"/>
      <c r="D38" s="213" t="s">
        <v>102</v>
      </c>
      <c r="E38" s="213" t="s">
        <v>103</v>
      </c>
      <c r="F38" s="213" t="s">
        <v>170</v>
      </c>
      <c r="G38" s="275" t="s">
        <v>5</v>
      </c>
      <c r="H38" s="213" t="s">
        <v>42</v>
      </c>
      <c r="I38" s="274">
        <v>0</v>
      </c>
      <c r="J38" s="274">
        <v>0</v>
      </c>
      <c r="K38" s="274">
        <v>0</v>
      </c>
      <c r="L38" s="274">
        <f t="shared" ref="L38" si="23">I38+J38+K38</f>
        <v>0</v>
      </c>
      <c r="M38" s="333">
        <v>0</v>
      </c>
      <c r="N38" s="274">
        <v>0</v>
      </c>
      <c r="O38" s="274">
        <v>0</v>
      </c>
      <c r="P38" s="274">
        <f>M38+N38+O38</f>
        <v>0</v>
      </c>
      <c r="Q38" s="331">
        <f>M44</f>
        <v>0</v>
      </c>
      <c r="R38" s="33"/>
      <c r="S38" s="33"/>
      <c r="T38" s="33"/>
      <c r="U38" s="33"/>
      <c r="V38" s="33"/>
    </row>
    <row r="39" spans="1:22" ht="23.1" customHeight="1" thickBot="1" x14ac:dyDescent="0.3">
      <c r="A39" s="306"/>
      <c r="B39" s="315"/>
      <c r="C39" s="214"/>
      <c r="D39" s="214" t="s">
        <v>144</v>
      </c>
      <c r="E39" s="214" t="s">
        <v>145</v>
      </c>
      <c r="F39" s="214">
        <v>82173910991</v>
      </c>
      <c r="G39" s="278" t="s">
        <v>5</v>
      </c>
      <c r="H39" s="214" t="s">
        <v>42</v>
      </c>
      <c r="I39" s="332">
        <v>0</v>
      </c>
      <c r="J39" s="332">
        <v>0</v>
      </c>
      <c r="K39" s="332">
        <v>0</v>
      </c>
      <c r="L39" s="332">
        <f>I39+J39+K39</f>
        <v>0</v>
      </c>
      <c r="M39" s="334">
        <v>0</v>
      </c>
      <c r="N39" s="332">
        <v>0</v>
      </c>
      <c r="O39" s="332">
        <v>0</v>
      </c>
      <c r="P39" s="332">
        <f t="shared" ref="P39" si="24">M39+N39+O39</f>
        <v>0</v>
      </c>
      <c r="Q39" s="335">
        <f t="shared" ref="Q39" si="25">L39-P39</f>
        <v>0</v>
      </c>
      <c r="R39" s="33"/>
      <c r="S39" s="33"/>
      <c r="T39" s="33"/>
      <c r="U39" s="33"/>
      <c r="V39" s="33"/>
    </row>
    <row r="40" spans="1:22" ht="23.1" customHeight="1" thickBot="1" x14ac:dyDescent="0.3">
      <c r="A40" s="308"/>
      <c r="B40" s="309"/>
      <c r="C40" s="276" t="s">
        <v>56</v>
      </c>
      <c r="D40" s="276"/>
      <c r="E40" s="276"/>
      <c r="F40" s="276"/>
      <c r="G40" s="276"/>
      <c r="H40" s="277"/>
      <c r="I40" s="359">
        <f>SUM(I37:I39)</f>
        <v>0</v>
      </c>
      <c r="J40" s="359">
        <f>SUM(J37:J39)</f>
        <v>0</v>
      </c>
      <c r="K40" s="359">
        <f>SUM(K37)</f>
        <v>0</v>
      </c>
      <c r="L40" s="359">
        <f>SUM(L37:L39)</f>
        <v>0</v>
      </c>
      <c r="M40" s="359">
        <f>SUM(M37:M37)</f>
        <v>0</v>
      </c>
      <c r="N40" s="359">
        <f>SUM(N37:N37)</f>
        <v>0</v>
      </c>
      <c r="O40" s="359">
        <f>SUM(O37:O39)</f>
        <v>0</v>
      </c>
      <c r="P40" s="359">
        <f>SUM(P37:P39)</f>
        <v>0</v>
      </c>
      <c r="Q40" s="362">
        <f>SUM(Q37:Q39)</f>
        <v>0</v>
      </c>
      <c r="R40" s="33"/>
      <c r="S40" s="33"/>
      <c r="T40" s="33"/>
      <c r="U40" s="33"/>
      <c r="V40" s="33"/>
    </row>
    <row r="41" spans="1:22" ht="23.1" customHeight="1" x14ac:dyDescent="0.25">
      <c r="A41" s="316"/>
      <c r="B41" s="316"/>
      <c r="C41" s="297"/>
      <c r="D41" s="297"/>
      <c r="E41" s="297"/>
      <c r="F41" s="297"/>
      <c r="G41" s="297"/>
      <c r="H41" s="298"/>
      <c r="I41" s="336"/>
      <c r="J41" s="336"/>
      <c r="K41" s="336"/>
      <c r="L41" s="336"/>
      <c r="M41" s="337"/>
      <c r="N41" s="337"/>
      <c r="O41" s="337"/>
      <c r="P41" s="337"/>
      <c r="Q41" s="336"/>
      <c r="R41" s="33"/>
      <c r="S41" s="33"/>
      <c r="T41" s="33"/>
      <c r="U41" s="33"/>
      <c r="V41" s="33"/>
    </row>
    <row r="42" spans="1:22" ht="23.1" customHeight="1" x14ac:dyDescent="0.25">
      <c r="A42" s="317"/>
      <c r="B42" s="317"/>
      <c r="C42" s="299"/>
      <c r="D42" s="299"/>
      <c r="E42" s="299"/>
      <c r="F42" s="299"/>
      <c r="G42" s="299"/>
      <c r="H42" s="300"/>
      <c r="I42" s="338"/>
      <c r="J42" s="338"/>
      <c r="K42" s="338"/>
      <c r="L42" s="338"/>
      <c r="M42" s="223"/>
      <c r="N42" s="223"/>
      <c r="O42" s="223"/>
      <c r="P42" s="223"/>
      <c r="Q42" s="338"/>
      <c r="R42" s="33"/>
      <c r="S42" s="33"/>
      <c r="T42" s="33"/>
      <c r="U42" s="33"/>
      <c r="V42" s="33"/>
    </row>
    <row r="43" spans="1:22" ht="23.1" customHeight="1" x14ac:dyDescent="0.25">
      <c r="A43" s="317"/>
      <c r="B43" s="317"/>
      <c r="C43" s="299"/>
      <c r="D43" s="299"/>
      <c r="E43" s="299"/>
      <c r="F43" s="299"/>
      <c r="G43" s="299"/>
      <c r="H43" s="300"/>
      <c r="I43" s="338"/>
      <c r="J43" s="338"/>
      <c r="K43" s="338"/>
      <c r="L43" s="338"/>
      <c r="M43" s="223"/>
      <c r="N43" s="223"/>
      <c r="O43" s="223"/>
      <c r="P43" s="223"/>
      <c r="Q43" s="338"/>
      <c r="R43" s="33"/>
      <c r="S43" s="33"/>
      <c r="T43" s="33"/>
      <c r="U43" s="33"/>
      <c r="V43" s="33"/>
    </row>
    <row r="44" spans="1:22" ht="23.1" customHeight="1" x14ac:dyDescent="0.25">
      <c r="A44" s="317"/>
      <c r="B44" s="317"/>
      <c r="C44" s="299"/>
      <c r="D44" s="299"/>
      <c r="E44" s="299"/>
      <c r="F44" s="299"/>
      <c r="G44" s="299"/>
      <c r="H44" s="300"/>
      <c r="I44" s="338"/>
      <c r="J44" s="338"/>
      <c r="K44" s="338"/>
      <c r="L44" s="338"/>
      <c r="M44" s="223"/>
      <c r="N44" s="223"/>
      <c r="O44" s="223"/>
      <c r="P44" s="223"/>
      <c r="Q44" s="338"/>
      <c r="R44" s="33"/>
      <c r="S44" s="33"/>
      <c r="T44" s="33"/>
      <c r="U44" s="33"/>
      <c r="V44" s="33"/>
    </row>
    <row r="45" spans="1:22" ht="23.1" customHeight="1" x14ac:dyDescent="0.25">
      <c r="A45" s="317"/>
      <c r="B45" s="317"/>
      <c r="C45" s="299"/>
      <c r="D45" s="299"/>
      <c r="E45" s="299"/>
      <c r="F45" s="299"/>
      <c r="G45" s="299"/>
      <c r="H45" s="300"/>
      <c r="I45" s="338"/>
      <c r="J45" s="338"/>
      <c r="K45" s="338"/>
      <c r="L45" s="338"/>
      <c r="M45" s="223"/>
      <c r="N45" s="223"/>
      <c r="O45" s="223"/>
      <c r="P45" s="223"/>
      <c r="Q45" s="338"/>
      <c r="R45" s="33"/>
      <c r="S45" s="33"/>
      <c r="T45" s="33"/>
      <c r="U45" s="33"/>
      <c r="V45" s="33"/>
    </row>
    <row r="46" spans="1:22" ht="23.1" customHeight="1" thickBot="1" x14ac:dyDescent="0.3">
      <c r="A46" s="317"/>
      <c r="B46" s="317"/>
      <c r="C46" s="299"/>
      <c r="D46" s="299"/>
      <c r="E46" s="299"/>
      <c r="F46" s="299"/>
      <c r="G46" s="299"/>
      <c r="H46" s="300"/>
      <c r="I46" s="338"/>
      <c r="J46" s="338"/>
      <c r="K46" s="338"/>
      <c r="L46" s="338"/>
      <c r="M46" s="223"/>
      <c r="N46" s="223"/>
      <c r="O46" s="223"/>
      <c r="P46" s="223"/>
      <c r="Q46" s="338"/>
      <c r="R46" s="33"/>
      <c r="S46" s="33"/>
      <c r="T46" s="33"/>
      <c r="U46" s="33"/>
      <c r="V46" s="33"/>
    </row>
    <row r="47" spans="1:22" ht="23.1" customHeight="1" x14ac:dyDescent="0.25">
      <c r="A47" s="319" t="s">
        <v>57</v>
      </c>
      <c r="B47" s="320" t="s">
        <v>37</v>
      </c>
      <c r="C47" s="210" t="s">
        <v>140</v>
      </c>
      <c r="D47" s="219" t="s">
        <v>58</v>
      </c>
      <c r="E47" s="219" t="s">
        <v>96</v>
      </c>
      <c r="F47" s="219">
        <v>8126814126</v>
      </c>
      <c r="G47" s="282" t="s">
        <v>5</v>
      </c>
      <c r="H47" s="210" t="s">
        <v>160</v>
      </c>
      <c r="I47" s="350">
        <v>0</v>
      </c>
      <c r="J47" s="350">
        <v>0</v>
      </c>
      <c r="K47" s="350">
        <v>0</v>
      </c>
      <c r="L47" s="350">
        <f>I47+J47+K47</f>
        <v>0</v>
      </c>
      <c r="M47" s="351">
        <v>0</v>
      </c>
      <c r="N47" s="351">
        <v>0</v>
      </c>
      <c r="O47" s="351">
        <v>0</v>
      </c>
      <c r="P47" s="350">
        <f t="shared" ref="P47:P52" si="26">M47+N47+O47</f>
        <v>0</v>
      </c>
      <c r="Q47" s="352">
        <f t="shared" ref="Q47:Q64" si="27">L47-P47</f>
        <v>0</v>
      </c>
      <c r="R47" s="183"/>
      <c r="S47" s="33"/>
      <c r="T47" s="33"/>
      <c r="U47" s="33"/>
      <c r="V47" s="33"/>
    </row>
    <row r="48" spans="1:22" ht="23.1" customHeight="1" x14ac:dyDescent="0.25">
      <c r="A48" s="310"/>
      <c r="B48" s="307"/>
      <c r="C48" s="212"/>
      <c r="D48" s="214" t="s">
        <v>59</v>
      </c>
      <c r="E48" s="214" t="s">
        <v>97</v>
      </c>
      <c r="F48" s="214">
        <v>82386174254</v>
      </c>
      <c r="G48" s="275" t="s">
        <v>5</v>
      </c>
      <c r="H48" s="213" t="s">
        <v>160</v>
      </c>
      <c r="I48" s="274">
        <v>0</v>
      </c>
      <c r="J48" s="274">
        <v>0</v>
      </c>
      <c r="K48" s="274">
        <v>0</v>
      </c>
      <c r="L48" s="329">
        <f>I48+J48+K48</f>
        <v>0</v>
      </c>
      <c r="M48" s="332">
        <v>0</v>
      </c>
      <c r="N48" s="332">
        <v>0</v>
      </c>
      <c r="O48" s="332">
        <v>0</v>
      </c>
      <c r="P48" s="274">
        <f t="shared" ref="P48" si="28">M48+N48+O48</f>
        <v>0</v>
      </c>
      <c r="Q48" s="331">
        <f t="shared" ref="Q48" si="29">L48-P48</f>
        <v>0</v>
      </c>
      <c r="R48" s="183"/>
      <c r="S48" s="33"/>
      <c r="T48" s="33"/>
      <c r="U48" s="33"/>
      <c r="V48" s="33"/>
    </row>
    <row r="49" spans="1:22" ht="23.1" customHeight="1" x14ac:dyDescent="0.25">
      <c r="A49" s="304"/>
      <c r="B49" s="307"/>
      <c r="C49" s="212"/>
      <c r="D49" s="213" t="s">
        <v>60</v>
      </c>
      <c r="E49" s="213" t="s">
        <v>98</v>
      </c>
      <c r="F49" s="213">
        <v>81372011007</v>
      </c>
      <c r="G49" s="222" t="s">
        <v>5</v>
      </c>
      <c r="H49" s="212" t="s">
        <v>160</v>
      </c>
      <c r="I49" s="329">
        <v>0</v>
      </c>
      <c r="J49" s="329">
        <v>0</v>
      </c>
      <c r="K49" s="274">
        <v>0</v>
      </c>
      <c r="L49" s="329">
        <f t="shared" ref="L49:L64" si="30">I49+J49+K49</f>
        <v>0</v>
      </c>
      <c r="M49" s="274">
        <v>0</v>
      </c>
      <c r="N49" s="274">
        <v>0</v>
      </c>
      <c r="O49" s="274">
        <v>0</v>
      </c>
      <c r="P49" s="274">
        <f t="shared" si="26"/>
        <v>0</v>
      </c>
      <c r="Q49" s="331">
        <f t="shared" si="27"/>
        <v>0</v>
      </c>
      <c r="R49" s="183"/>
      <c r="S49" s="33"/>
      <c r="T49" s="33"/>
      <c r="U49" s="33"/>
      <c r="V49" s="33"/>
    </row>
    <row r="50" spans="1:22" ht="23.1" customHeight="1" x14ac:dyDescent="0.25">
      <c r="A50" s="304"/>
      <c r="B50" s="307"/>
      <c r="C50" s="212"/>
      <c r="D50" s="212" t="s">
        <v>105</v>
      </c>
      <c r="E50" s="213" t="s">
        <v>106</v>
      </c>
      <c r="F50" s="213">
        <v>85380108885</v>
      </c>
      <c r="G50" s="222" t="s">
        <v>5</v>
      </c>
      <c r="H50" s="212" t="s">
        <v>22</v>
      </c>
      <c r="I50" s="332">
        <v>0.75</v>
      </c>
      <c r="J50" s="332">
        <v>0</v>
      </c>
      <c r="K50" s="274">
        <v>0</v>
      </c>
      <c r="L50" s="329">
        <f t="shared" si="30"/>
        <v>0.75</v>
      </c>
      <c r="M50" s="332">
        <v>0</v>
      </c>
      <c r="N50" s="332">
        <v>0</v>
      </c>
      <c r="O50" s="332">
        <v>0</v>
      </c>
      <c r="P50" s="274">
        <f t="shared" ref="P50" si="31">M50+N50+O50</f>
        <v>0</v>
      </c>
      <c r="Q50" s="331">
        <f t="shared" ref="Q50" si="32">L50-P50</f>
        <v>0.75</v>
      </c>
      <c r="R50" s="183"/>
      <c r="S50" s="33"/>
      <c r="T50" s="33"/>
      <c r="U50" s="33"/>
      <c r="V50" s="33"/>
    </row>
    <row r="51" spans="1:22" ht="23.1" customHeight="1" x14ac:dyDescent="0.25">
      <c r="A51" s="304"/>
      <c r="B51" s="307"/>
      <c r="C51" s="212"/>
      <c r="D51" s="212"/>
      <c r="E51" s="213"/>
      <c r="F51" s="213">
        <v>85380108885</v>
      </c>
      <c r="G51" s="222" t="s">
        <v>5</v>
      </c>
      <c r="H51" s="212" t="s">
        <v>160</v>
      </c>
      <c r="I51" s="332">
        <v>0.75</v>
      </c>
      <c r="J51" s="332">
        <v>0</v>
      </c>
      <c r="K51" s="274">
        <v>0</v>
      </c>
      <c r="L51" s="329">
        <f t="shared" ref="L51" si="33">I51+J51+K51</f>
        <v>0.75</v>
      </c>
      <c r="M51" s="332">
        <v>0</v>
      </c>
      <c r="N51" s="332">
        <v>0</v>
      </c>
      <c r="O51" s="332">
        <v>0</v>
      </c>
      <c r="P51" s="274">
        <f t="shared" ref="P51" si="34">M51+N51+O51</f>
        <v>0</v>
      </c>
      <c r="Q51" s="331">
        <f t="shared" ref="Q51" si="35">L51-P51</f>
        <v>0.75</v>
      </c>
      <c r="R51" s="211"/>
      <c r="S51" s="33"/>
      <c r="T51" s="33"/>
      <c r="U51" s="33"/>
      <c r="V51" s="33"/>
    </row>
    <row r="52" spans="1:22" ht="23.1" customHeight="1" x14ac:dyDescent="0.25">
      <c r="A52" s="304"/>
      <c r="B52" s="307"/>
      <c r="C52" s="212"/>
      <c r="D52" s="212" t="s">
        <v>107</v>
      </c>
      <c r="E52" s="213" t="s">
        <v>182</v>
      </c>
      <c r="F52" s="283">
        <v>82268638755</v>
      </c>
      <c r="G52" s="222" t="s">
        <v>3</v>
      </c>
      <c r="H52" s="212" t="s">
        <v>160</v>
      </c>
      <c r="I52" s="332">
        <v>0</v>
      </c>
      <c r="J52" s="332">
        <v>0</v>
      </c>
      <c r="K52" s="274">
        <v>0</v>
      </c>
      <c r="L52" s="329">
        <f t="shared" si="30"/>
        <v>0</v>
      </c>
      <c r="M52" s="332">
        <v>0</v>
      </c>
      <c r="N52" s="332">
        <v>0</v>
      </c>
      <c r="O52" s="332">
        <v>0</v>
      </c>
      <c r="P52" s="274">
        <f t="shared" si="26"/>
        <v>0</v>
      </c>
      <c r="Q52" s="331">
        <f t="shared" si="27"/>
        <v>0</v>
      </c>
      <c r="R52" s="183"/>
      <c r="S52" s="33"/>
      <c r="T52" s="33"/>
      <c r="U52" s="33"/>
      <c r="V52" s="33"/>
    </row>
    <row r="53" spans="1:22" ht="23.1" customHeight="1" x14ac:dyDescent="0.25">
      <c r="A53" s="304"/>
      <c r="B53" s="307"/>
      <c r="C53" s="212"/>
      <c r="D53" s="212"/>
      <c r="E53" s="213"/>
      <c r="F53" s="283"/>
      <c r="G53" s="222" t="s">
        <v>3</v>
      </c>
      <c r="H53" s="212" t="s">
        <v>23</v>
      </c>
      <c r="I53" s="332">
        <v>0</v>
      </c>
      <c r="J53" s="332">
        <v>0</v>
      </c>
      <c r="K53" s="274">
        <v>0</v>
      </c>
      <c r="L53" s="329">
        <f t="shared" ref="L53:L55" si="36">I53+J53+K53</f>
        <v>0</v>
      </c>
      <c r="M53" s="332">
        <v>0</v>
      </c>
      <c r="N53" s="332">
        <v>0</v>
      </c>
      <c r="O53" s="332">
        <v>0</v>
      </c>
      <c r="P53" s="274">
        <f t="shared" ref="P53:P55" si="37">M53+N53+O53</f>
        <v>0</v>
      </c>
      <c r="Q53" s="331">
        <f t="shared" ref="Q53:Q55" si="38">L53-P53</f>
        <v>0</v>
      </c>
      <c r="R53" s="183"/>
      <c r="S53" s="33"/>
      <c r="T53" s="33"/>
      <c r="U53" s="33"/>
      <c r="V53" s="33"/>
    </row>
    <row r="54" spans="1:22" ht="23.1" customHeight="1" x14ac:dyDescent="0.25">
      <c r="A54" s="304"/>
      <c r="B54" s="307"/>
      <c r="C54" s="212"/>
      <c r="D54" s="212"/>
      <c r="E54" s="213"/>
      <c r="F54" s="283"/>
      <c r="G54" s="222" t="s">
        <v>3</v>
      </c>
      <c r="H54" s="212" t="s">
        <v>22</v>
      </c>
      <c r="I54" s="332">
        <v>0</v>
      </c>
      <c r="J54" s="332">
        <v>0</v>
      </c>
      <c r="K54" s="274">
        <v>0</v>
      </c>
      <c r="L54" s="329">
        <f t="shared" si="36"/>
        <v>0</v>
      </c>
      <c r="M54" s="332">
        <v>0</v>
      </c>
      <c r="N54" s="332">
        <v>0</v>
      </c>
      <c r="O54" s="332">
        <v>0</v>
      </c>
      <c r="P54" s="274">
        <f t="shared" si="37"/>
        <v>0</v>
      </c>
      <c r="Q54" s="331">
        <f t="shared" si="38"/>
        <v>0</v>
      </c>
      <c r="R54" s="183"/>
      <c r="S54" s="33"/>
      <c r="T54" s="33"/>
      <c r="U54" s="33"/>
      <c r="V54" s="33"/>
    </row>
    <row r="55" spans="1:22" ht="23.1" customHeight="1" x14ac:dyDescent="0.25">
      <c r="A55" s="304"/>
      <c r="B55" s="307"/>
      <c r="C55" s="212"/>
      <c r="D55" s="212"/>
      <c r="E55" s="213"/>
      <c r="F55" s="283"/>
      <c r="G55" s="222" t="s">
        <v>3</v>
      </c>
      <c r="H55" s="212" t="s">
        <v>176</v>
      </c>
      <c r="I55" s="332">
        <v>0</v>
      </c>
      <c r="J55" s="332">
        <v>0</v>
      </c>
      <c r="K55" s="274">
        <v>0</v>
      </c>
      <c r="L55" s="329">
        <f t="shared" si="36"/>
        <v>0</v>
      </c>
      <c r="M55" s="332">
        <v>0</v>
      </c>
      <c r="N55" s="332">
        <v>0</v>
      </c>
      <c r="O55" s="332">
        <v>0</v>
      </c>
      <c r="P55" s="274">
        <f t="shared" si="37"/>
        <v>0</v>
      </c>
      <c r="Q55" s="331">
        <f t="shared" si="38"/>
        <v>0</v>
      </c>
      <c r="R55" s="183"/>
      <c r="S55" s="33"/>
      <c r="T55" s="33"/>
      <c r="U55" s="33"/>
      <c r="V55" s="33"/>
    </row>
    <row r="56" spans="1:22" ht="23.1" customHeight="1" x14ac:dyDescent="0.25">
      <c r="A56" s="304"/>
      <c r="B56" s="307"/>
      <c r="C56" s="212"/>
      <c r="D56" s="212"/>
      <c r="E56" s="213"/>
      <c r="F56" s="283"/>
      <c r="G56" s="222" t="s">
        <v>5</v>
      </c>
      <c r="H56" s="212" t="s">
        <v>23</v>
      </c>
      <c r="I56" s="332">
        <v>0</v>
      </c>
      <c r="J56" s="332">
        <v>0</v>
      </c>
      <c r="K56" s="274">
        <v>0</v>
      </c>
      <c r="L56" s="329">
        <f t="shared" ref="L56:L58" si="39">I56+J56+K56</f>
        <v>0</v>
      </c>
      <c r="M56" s="332">
        <v>0</v>
      </c>
      <c r="N56" s="332">
        <v>0</v>
      </c>
      <c r="O56" s="332">
        <v>0</v>
      </c>
      <c r="P56" s="274">
        <f t="shared" ref="P56:P58" si="40">M56+N56+O56</f>
        <v>0</v>
      </c>
      <c r="Q56" s="331">
        <f t="shared" ref="Q56:Q59" si="41">L56-P56</f>
        <v>0</v>
      </c>
      <c r="R56" s="183"/>
      <c r="S56" s="33"/>
      <c r="T56" s="33"/>
      <c r="U56" s="33"/>
      <c r="V56" s="33"/>
    </row>
    <row r="57" spans="1:22" ht="23.1" customHeight="1" x14ac:dyDescent="0.25">
      <c r="A57" s="304"/>
      <c r="B57" s="307"/>
      <c r="C57" s="212"/>
      <c r="D57" s="212"/>
      <c r="E57" s="213"/>
      <c r="F57" s="283"/>
      <c r="G57" s="222" t="s">
        <v>5</v>
      </c>
      <c r="H57" s="212" t="s">
        <v>22</v>
      </c>
      <c r="I57" s="332">
        <v>0</v>
      </c>
      <c r="J57" s="332">
        <v>0</v>
      </c>
      <c r="K57" s="274">
        <v>0</v>
      </c>
      <c r="L57" s="329">
        <f t="shared" si="39"/>
        <v>0</v>
      </c>
      <c r="M57" s="332">
        <v>0</v>
      </c>
      <c r="N57" s="332">
        <v>0</v>
      </c>
      <c r="O57" s="332">
        <v>0</v>
      </c>
      <c r="P57" s="274">
        <f t="shared" si="40"/>
        <v>0</v>
      </c>
      <c r="Q57" s="331">
        <f t="shared" si="41"/>
        <v>0</v>
      </c>
      <c r="R57" s="183"/>
      <c r="S57" s="33"/>
      <c r="T57" s="33"/>
      <c r="U57" s="33"/>
      <c r="V57" s="33"/>
    </row>
    <row r="58" spans="1:22" ht="23.1" customHeight="1" x14ac:dyDescent="0.25">
      <c r="A58" s="304"/>
      <c r="B58" s="307"/>
      <c r="C58" s="212"/>
      <c r="D58" s="212"/>
      <c r="E58" s="213"/>
      <c r="F58" s="283"/>
      <c r="G58" s="222" t="s">
        <v>5</v>
      </c>
      <c r="H58" s="212" t="s">
        <v>176</v>
      </c>
      <c r="I58" s="332">
        <v>0</v>
      </c>
      <c r="J58" s="332">
        <v>0</v>
      </c>
      <c r="K58" s="274">
        <v>0</v>
      </c>
      <c r="L58" s="329">
        <f t="shared" si="39"/>
        <v>0</v>
      </c>
      <c r="M58" s="332">
        <v>0</v>
      </c>
      <c r="N58" s="332">
        <v>0</v>
      </c>
      <c r="O58" s="332">
        <v>0</v>
      </c>
      <c r="P58" s="274">
        <f t="shared" si="40"/>
        <v>0</v>
      </c>
      <c r="Q58" s="331">
        <f t="shared" si="41"/>
        <v>0</v>
      </c>
      <c r="R58" s="183"/>
      <c r="S58" s="33"/>
      <c r="T58" s="33"/>
      <c r="U58" s="33"/>
      <c r="V58" s="33"/>
    </row>
    <row r="59" spans="1:22" ht="23.1" customHeight="1" x14ac:dyDescent="0.25">
      <c r="A59" s="304"/>
      <c r="B59" s="307"/>
      <c r="C59" s="212"/>
      <c r="D59" s="212" t="s">
        <v>108</v>
      </c>
      <c r="E59" s="213" t="s">
        <v>109</v>
      </c>
      <c r="F59" s="283" t="s">
        <v>110</v>
      </c>
      <c r="G59" s="222" t="s">
        <v>4</v>
      </c>
      <c r="H59" s="212" t="s">
        <v>20</v>
      </c>
      <c r="I59" s="377">
        <v>0</v>
      </c>
      <c r="J59" s="377">
        <v>0</v>
      </c>
      <c r="K59" s="274">
        <v>0</v>
      </c>
      <c r="L59" s="329">
        <f t="shared" si="30"/>
        <v>0</v>
      </c>
      <c r="M59" s="332">
        <v>0</v>
      </c>
      <c r="N59" s="332">
        <v>0</v>
      </c>
      <c r="O59" s="332">
        <v>0</v>
      </c>
      <c r="P59" s="274">
        <f>M59+N59+O59</f>
        <v>0</v>
      </c>
      <c r="Q59" s="331">
        <f t="shared" si="41"/>
        <v>0</v>
      </c>
      <c r="R59" s="183"/>
      <c r="S59" s="33"/>
      <c r="T59" s="33"/>
      <c r="U59" s="33"/>
      <c r="V59" s="33"/>
    </row>
    <row r="60" spans="1:22" ht="23.1" customHeight="1" x14ac:dyDescent="0.25">
      <c r="A60" s="304"/>
      <c r="B60" s="307"/>
      <c r="C60" s="212"/>
      <c r="D60" s="212" t="s">
        <v>161</v>
      </c>
      <c r="E60" s="213" t="s">
        <v>198</v>
      </c>
      <c r="F60" s="213">
        <v>82289119142</v>
      </c>
      <c r="G60" s="222" t="s">
        <v>5</v>
      </c>
      <c r="H60" s="212" t="s">
        <v>22</v>
      </c>
      <c r="I60" s="332">
        <v>0</v>
      </c>
      <c r="J60" s="332">
        <v>0</v>
      </c>
      <c r="K60" s="274">
        <v>0</v>
      </c>
      <c r="L60" s="329">
        <f t="shared" ref="L60" si="42">I60+J60+K60</f>
        <v>0</v>
      </c>
      <c r="M60" s="332">
        <v>0</v>
      </c>
      <c r="N60" s="332">
        <v>0</v>
      </c>
      <c r="O60" s="332">
        <v>0</v>
      </c>
      <c r="P60" s="274">
        <f>M60+N60+O60</f>
        <v>0</v>
      </c>
      <c r="Q60" s="331">
        <f t="shared" si="27"/>
        <v>0</v>
      </c>
      <c r="R60" s="211"/>
      <c r="S60" s="183"/>
      <c r="T60" s="33"/>
      <c r="U60" s="33"/>
      <c r="V60" s="33"/>
    </row>
    <row r="61" spans="1:22" ht="23.1" customHeight="1" x14ac:dyDescent="0.25">
      <c r="A61" s="304"/>
      <c r="B61" s="307"/>
      <c r="C61" s="212"/>
      <c r="D61" s="212"/>
      <c r="E61" s="213"/>
      <c r="F61" s="213"/>
      <c r="G61" s="222" t="s">
        <v>5</v>
      </c>
      <c r="H61" s="212" t="s">
        <v>160</v>
      </c>
      <c r="I61" s="332">
        <v>0</v>
      </c>
      <c r="J61" s="332">
        <v>0</v>
      </c>
      <c r="K61" s="274">
        <v>0</v>
      </c>
      <c r="L61" s="329">
        <f t="shared" ref="L61" si="43">I61+J61+K61</f>
        <v>0</v>
      </c>
      <c r="M61" s="332">
        <v>0</v>
      </c>
      <c r="N61" s="332">
        <v>0</v>
      </c>
      <c r="O61" s="332">
        <v>0</v>
      </c>
      <c r="P61" s="274">
        <f>M61+N61+O61</f>
        <v>0</v>
      </c>
      <c r="Q61" s="331">
        <f t="shared" ref="Q61" si="44">L61-P61</f>
        <v>0</v>
      </c>
      <c r="R61" s="183"/>
      <c r="S61" s="33"/>
      <c r="T61" s="33"/>
      <c r="U61" s="33"/>
      <c r="V61" s="33"/>
    </row>
    <row r="62" spans="1:22" ht="23.1" customHeight="1" x14ac:dyDescent="0.25">
      <c r="A62" s="304"/>
      <c r="B62" s="307"/>
      <c r="C62" s="212"/>
      <c r="D62" s="212" t="s">
        <v>135</v>
      </c>
      <c r="E62" s="213" t="s">
        <v>111</v>
      </c>
      <c r="F62" s="283" t="s">
        <v>112</v>
      </c>
      <c r="G62" s="222" t="s">
        <v>5</v>
      </c>
      <c r="H62" s="212" t="s">
        <v>160</v>
      </c>
      <c r="I62" s="332">
        <v>0</v>
      </c>
      <c r="J62" s="332">
        <v>0</v>
      </c>
      <c r="K62" s="274">
        <v>0</v>
      </c>
      <c r="L62" s="329">
        <f t="shared" si="30"/>
        <v>0</v>
      </c>
      <c r="M62" s="332">
        <v>0</v>
      </c>
      <c r="N62" s="332">
        <v>0</v>
      </c>
      <c r="O62" s="332">
        <v>0</v>
      </c>
      <c r="P62" s="274">
        <f>M62+N62+O62</f>
        <v>0</v>
      </c>
      <c r="Q62" s="331">
        <f t="shared" si="27"/>
        <v>0</v>
      </c>
      <c r="R62" s="183"/>
      <c r="S62" s="211"/>
      <c r="T62" s="33"/>
      <c r="U62" s="33"/>
      <c r="V62" s="33"/>
    </row>
    <row r="63" spans="1:22" ht="23.1" customHeight="1" x14ac:dyDescent="0.25">
      <c r="A63" s="304"/>
      <c r="B63" s="307"/>
      <c r="C63" s="212"/>
      <c r="D63" s="212"/>
      <c r="E63" s="213"/>
      <c r="F63" s="283"/>
      <c r="G63" s="222" t="s">
        <v>5</v>
      </c>
      <c r="H63" s="212" t="s">
        <v>20</v>
      </c>
      <c r="I63" s="332">
        <v>0</v>
      </c>
      <c r="J63" s="332">
        <v>0</v>
      </c>
      <c r="K63" s="274">
        <v>0</v>
      </c>
      <c r="L63" s="329">
        <f t="shared" ref="L63" si="45">I63+J63+K63</f>
        <v>0</v>
      </c>
      <c r="M63" s="332">
        <v>0</v>
      </c>
      <c r="N63" s="332">
        <v>0</v>
      </c>
      <c r="O63" s="332">
        <v>0</v>
      </c>
      <c r="P63" s="274">
        <f>M63+N63+O63</f>
        <v>0</v>
      </c>
      <c r="Q63" s="331">
        <f t="shared" ref="Q63" si="46">L63-P63</f>
        <v>0</v>
      </c>
      <c r="R63" s="183"/>
      <c r="S63" s="211"/>
      <c r="T63" s="33"/>
      <c r="U63" s="33"/>
      <c r="V63" s="33"/>
    </row>
    <row r="64" spans="1:22" ht="23.1" customHeight="1" x14ac:dyDescent="0.25">
      <c r="A64" s="304"/>
      <c r="B64" s="307"/>
      <c r="C64" s="212"/>
      <c r="D64" s="212" t="s">
        <v>197</v>
      </c>
      <c r="E64" s="213" t="s">
        <v>199</v>
      </c>
      <c r="F64" s="283">
        <v>85264030994</v>
      </c>
      <c r="G64" s="222" t="s">
        <v>5</v>
      </c>
      <c r="H64" s="212" t="s">
        <v>160</v>
      </c>
      <c r="I64" s="274">
        <v>0</v>
      </c>
      <c r="J64" s="274">
        <v>0</v>
      </c>
      <c r="K64" s="274">
        <v>0</v>
      </c>
      <c r="L64" s="329">
        <f t="shared" si="30"/>
        <v>0</v>
      </c>
      <c r="M64" s="274">
        <v>0</v>
      </c>
      <c r="N64" s="274">
        <v>0</v>
      </c>
      <c r="O64" s="274">
        <v>0</v>
      </c>
      <c r="P64" s="274">
        <v>0</v>
      </c>
      <c r="Q64" s="331">
        <f t="shared" si="27"/>
        <v>0</v>
      </c>
      <c r="R64" s="183"/>
      <c r="S64" s="33"/>
      <c r="T64" s="33"/>
      <c r="U64" s="33"/>
      <c r="V64" s="33"/>
    </row>
    <row r="65" spans="1:22" ht="23.1" customHeight="1" thickBot="1" x14ac:dyDescent="0.3">
      <c r="A65" s="310"/>
      <c r="B65" s="311"/>
      <c r="C65" s="281"/>
      <c r="D65" s="281"/>
      <c r="E65" s="281"/>
      <c r="F65" s="376"/>
      <c r="G65" s="222" t="s">
        <v>4</v>
      </c>
      <c r="H65" s="212" t="s">
        <v>20</v>
      </c>
      <c r="I65" s="274">
        <v>0.75</v>
      </c>
      <c r="J65" s="274">
        <v>0</v>
      </c>
      <c r="K65" s="274">
        <v>0</v>
      </c>
      <c r="L65" s="329">
        <f t="shared" ref="L65" si="47">I65+J65+K65</f>
        <v>0.75</v>
      </c>
      <c r="M65" s="274">
        <v>0</v>
      </c>
      <c r="N65" s="274">
        <v>0</v>
      </c>
      <c r="O65" s="274">
        <v>0</v>
      </c>
      <c r="P65" s="274">
        <f t="shared" ref="P65" si="48">M65+N65+O65</f>
        <v>0</v>
      </c>
      <c r="Q65" s="331">
        <f t="shared" ref="Q65" si="49">L65-P65</f>
        <v>0.75</v>
      </c>
      <c r="R65" s="183"/>
      <c r="S65" s="211"/>
      <c r="T65" s="33"/>
      <c r="U65" s="33"/>
      <c r="V65" s="33"/>
    </row>
    <row r="66" spans="1:22" ht="23.1" customHeight="1" thickBot="1" x14ac:dyDescent="0.3">
      <c r="A66" s="308"/>
      <c r="B66" s="309"/>
      <c r="C66" s="276" t="s">
        <v>61</v>
      </c>
      <c r="D66" s="276"/>
      <c r="E66" s="276"/>
      <c r="F66" s="276" t="s">
        <v>170</v>
      </c>
      <c r="G66" s="276"/>
      <c r="H66" s="277"/>
      <c r="I66" s="357">
        <f>SUM(I47:I65)</f>
        <v>2.25</v>
      </c>
      <c r="J66" s="357">
        <f>SUM(J47:J65)</f>
        <v>0</v>
      </c>
      <c r="K66" s="357">
        <f t="shared" ref="K66:P66" si="50">SUM(K47:K64)</f>
        <v>0</v>
      </c>
      <c r="L66" s="357">
        <f>SUM(L47:L65)</f>
        <v>2.25</v>
      </c>
      <c r="M66" s="357">
        <f t="shared" si="50"/>
        <v>0</v>
      </c>
      <c r="N66" s="357">
        <f t="shared" si="50"/>
        <v>0</v>
      </c>
      <c r="O66" s="357">
        <f>SUM(O47:O65)</f>
        <v>0</v>
      </c>
      <c r="P66" s="357">
        <f t="shared" si="50"/>
        <v>0</v>
      </c>
      <c r="Q66" s="358">
        <f>SUM(Q47:Q65)</f>
        <v>2.25</v>
      </c>
      <c r="R66" s="211"/>
      <c r="S66" s="33"/>
      <c r="T66" s="33"/>
      <c r="U66" s="33"/>
      <c r="V66" s="33"/>
    </row>
    <row r="67" spans="1:22" ht="15.75" thickBot="1" x14ac:dyDescent="0.3">
      <c r="A67" s="317"/>
      <c r="B67" s="317"/>
      <c r="C67" s="178"/>
      <c r="D67" s="178"/>
      <c r="E67" s="178"/>
      <c r="F67" s="178"/>
      <c r="G67" s="179"/>
      <c r="H67" s="178"/>
      <c r="I67" s="229"/>
      <c r="J67" s="229"/>
      <c r="K67" s="229"/>
      <c r="L67" s="223"/>
      <c r="M67" s="229"/>
      <c r="N67" s="229"/>
      <c r="O67" s="229"/>
      <c r="P67" s="229"/>
      <c r="Q67" s="229"/>
      <c r="R67" s="183"/>
      <c r="S67" s="33"/>
      <c r="T67" s="33"/>
      <c r="U67" s="33"/>
      <c r="V67" s="33"/>
    </row>
    <row r="68" spans="1:22" ht="23.1" customHeight="1" x14ac:dyDescent="0.25">
      <c r="A68" s="319" t="s">
        <v>62</v>
      </c>
      <c r="B68" s="321" t="s">
        <v>37</v>
      </c>
      <c r="C68" s="210" t="s">
        <v>63</v>
      </c>
      <c r="D68" s="210" t="s">
        <v>64</v>
      </c>
      <c r="E68" s="210" t="s">
        <v>65</v>
      </c>
      <c r="F68" s="210">
        <v>82387826609</v>
      </c>
      <c r="G68" s="282" t="s">
        <v>4</v>
      </c>
      <c r="H68" s="210" t="s">
        <v>191</v>
      </c>
      <c r="I68" s="350">
        <v>3.3</v>
      </c>
      <c r="J68" s="350">
        <v>0</v>
      </c>
      <c r="K68" s="350">
        <v>0</v>
      </c>
      <c r="L68" s="350">
        <f t="shared" ref="L68:L75" si="51">I68+J68+K68</f>
        <v>3.3</v>
      </c>
      <c r="M68" s="350">
        <v>0</v>
      </c>
      <c r="N68" s="350">
        <v>0</v>
      </c>
      <c r="O68" s="350">
        <v>0</v>
      </c>
      <c r="P68" s="350">
        <f>M68+N68+O68</f>
        <v>0</v>
      </c>
      <c r="Q68" s="352">
        <f t="shared" ref="Q68:Q78" si="52">L68-P68</f>
        <v>3.3</v>
      </c>
      <c r="R68" s="397"/>
      <c r="S68" s="33"/>
      <c r="T68" s="33"/>
      <c r="U68" s="33"/>
      <c r="V68" s="33"/>
    </row>
    <row r="69" spans="1:22" ht="23.1" customHeight="1" x14ac:dyDescent="0.25">
      <c r="A69" s="313"/>
      <c r="B69" s="314"/>
      <c r="C69" s="213"/>
      <c r="D69" s="213"/>
      <c r="E69" s="213"/>
      <c r="F69" s="213">
        <v>82387826609</v>
      </c>
      <c r="G69" s="275" t="s">
        <v>5</v>
      </c>
      <c r="H69" s="214" t="s">
        <v>19</v>
      </c>
      <c r="I69" s="274">
        <v>9.3000000000000007</v>
      </c>
      <c r="J69" s="274">
        <v>0</v>
      </c>
      <c r="K69" s="274">
        <v>0</v>
      </c>
      <c r="L69" s="274">
        <f t="shared" si="51"/>
        <v>9.3000000000000007</v>
      </c>
      <c r="M69" s="274">
        <v>0</v>
      </c>
      <c r="N69" s="274">
        <v>0</v>
      </c>
      <c r="O69" s="274">
        <v>0</v>
      </c>
      <c r="P69" s="274">
        <f t="shared" ref="P69:P75" si="53">M69+N69+O69</f>
        <v>0</v>
      </c>
      <c r="Q69" s="331">
        <f t="shared" si="52"/>
        <v>9.3000000000000007</v>
      </c>
      <c r="R69" s="397"/>
      <c r="S69" s="186">
        <f>P69+Q69</f>
        <v>9.3000000000000007</v>
      </c>
      <c r="T69" s="33"/>
      <c r="U69" s="33"/>
      <c r="V69" s="33"/>
    </row>
    <row r="70" spans="1:22" ht="23.1" customHeight="1" x14ac:dyDescent="0.25">
      <c r="A70" s="313"/>
      <c r="B70" s="314"/>
      <c r="C70" s="213"/>
      <c r="D70" s="213"/>
      <c r="E70" s="213"/>
      <c r="F70" s="213">
        <v>82387826609</v>
      </c>
      <c r="G70" s="275" t="s">
        <v>5</v>
      </c>
      <c r="H70" s="214" t="s">
        <v>171</v>
      </c>
      <c r="I70" s="274">
        <v>0</v>
      </c>
      <c r="J70" s="274">
        <v>0</v>
      </c>
      <c r="K70" s="274">
        <v>0</v>
      </c>
      <c r="L70" s="274">
        <f t="shared" si="51"/>
        <v>0</v>
      </c>
      <c r="M70" s="274">
        <v>0</v>
      </c>
      <c r="N70" s="274">
        <v>0</v>
      </c>
      <c r="O70" s="274">
        <v>0</v>
      </c>
      <c r="P70" s="274">
        <f t="shared" si="53"/>
        <v>0</v>
      </c>
      <c r="Q70" s="331">
        <f>L70-P70</f>
        <v>0</v>
      </c>
      <c r="R70" s="397"/>
      <c r="S70" s="183"/>
      <c r="T70" s="183"/>
      <c r="U70" s="33"/>
      <c r="V70" s="33"/>
    </row>
    <row r="71" spans="1:22" ht="23.1" customHeight="1" x14ac:dyDescent="0.25">
      <c r="A71" s="313"/>
      <c r="B71" s="314"/>
      <c r="C71" s="213"/>
      <c r="D71" s="213" t="s">
        <v>66</v>
      </c>
      <c r="E71" s="213" t="s">
        <v>67</v>
      </c>
      <c r="F71" s="213">
        <v>82285075018</v>
      </c>
      <c r="G71" s="275" t="s">
        <v>5</v>
      </c>
      <c r="H71" s="214" t="s">
        <v>19</v>
      </c>
      <c r="I71" s="274">
        <v>0</v>
      </c>
      <c r="J71" s="274">
        <v>0</v>
      </c>
      <c r="K71" s="274">
        <v>0</v>
      </c>
      <c r="L71" s="274">
        <f t="shared" si="51"/>
        <v>0</v>
      </c>
      <c r="M71" s="274">
        <v>0</v>
      </c>
      <c r="N71" s="274">
        <v>0</v>
      </c>
      <c r="O71" s="274">
        <v>0</v>
      </c>
      <c r="P71" s="274">
        <f t="shared" si="53"/>
        <v>0</v>
      </c>
      <c r="Q71" s="331">
        <f t="shared" si="52"/>
        <v>0</v>
      </c>
      <c r="R71" s="397"/>
      <c r="S71" s="221"/>
      <c r="T71" s="183"/>
      <c r="U71" s="33"/>
      <c r="V71" s="33"/>
    </row>
    <row r="72" spans="1:22" ht="23.1" customHeight="1" x14ac:dyDescent="0.25">
      <c r="A72" s="313"/>
      <c r="B72" s="314"/>
      <c r="C72" s="213"/>
      <c r="D72" s="213"/>
      <c r="E72" s="213"/>
      <c r="F72" s="213">
        <v>82285075018</v>
      </c>
      <c r="G72" s="275" t="s">
        <v>4</v>
      </c>
      <c r="H72" s="214" t="s">
        <v>154</v>
      </c>
      <c r="I72" s="274">
        <v>0</v>
      </c>
      <c r="J72" s="274">
        <v>0</v>
      </c>
      <c r="K72" s="274">
        <v>0</v>
      </c>
      <c r="L72" s="274">
        <f t="shared" ref="L72" si="54">I72+J72+K72</f>
        <v>0</v>
      </c>
      <c r="M72" s="274">
        <v>0</v>
      </c>
      <c r="N72" s="274">
        <v>0</v>
      </c>
      <c r="O72" s="274">
        <v>0</v>
      </c>
      <c r="P72" s="274">
        <f t="shared" ref="P72" si="55">M72+N72+O72</f>
        <v>0</v>
      </c>
      <c r="Q72" s="331">
        <f t="shared" ref="Q72" si="56">L72-P72</f>
        <v>0</v>
      </c>
      <c r="R72" s="397"/>
      <c r="S72" s="221"/>
      <c r="T72" s="183"/>
      <c r="U72" s="33"/>
      <c r="V72" s="33"/>
    </row>
    <row r="73" spans="1:22" ht="23.1" customHeight="1" x14ac:dyDescent="0.25">
      <c r="A73" s="313"/>
      <c r="B73" s="314"/>
      <c r="C73" s="213"/>
      <c r="D73" s="213" t="s">
        <v>55</v>
      </c>
      <c r="E73" s="213" t="s">
        <v>156</v>
      </c>
      <c r="F73" s="213">
        <v>85355553726</v>
      </c>
      <c r="G73" s="275" t="s">
        <v>5</v>
      </c>
      <c r="H73" s="214" t="s">
        <v>154</v>
      </c>
      <c r="I73" s="274">
        <v>0</v>
      </c>
      <c r="J73" s="274">
        <v>0</v>
      </c>
      <c r="K73" s="274">
        <v>0</v>
      </c>
      <c r="L73" s="274">
        <f>I73+J73+K73</f>
        <v>0</v>
      </c>
      <c r="M73" s="274">
        <v>0</v>
      </c>
      <c r="N73" s="274">
        <v>0</v>
      </c>
      <c r="O73" s="274">
        <v>0</v>
      </c>
      <c r="P73" s="274">
        <v>0</v>
      </c>
      <c r="Q73" s="331">
        <f t="shared" si="52"/>
        <v>0</v>
      </c>
      <c r="R73" s="397"/>
      <c r="S73" s="221"/>
      <c r="T73" s="183"/>
      <c r="U73" s="33"/>
      <c r="V73" s="33"/>
    </row>
    <row r="74" spans="1:22" ht="23.1" customHeight="1" x14ac:dyDescent="0.25">
      <c r="A74" s="313"/>
      <c r="B74" s="314"/>
      <c r="C74" s="213"/>
      <c r="D74" s="213" t="s">
        <v>55</v>
      </c>
      <c r="E74" s="213" t="s">
        <v>156</v>
      </c>
      <c r="F74" s="213">
        <v>85355553726</v>
      </c>
      <c r="G74" s="275" t="s">
        <v>4</v>
      </c>
      <c r="H74" s="214" t="s">
        <v>200</v>
      </c>
      <c r="I74" s="274">
        <v>0</v>
      </c>
      <c r="J74" s="274">
        <v>0</v>
      </c>
      <c r="K74" s="274">
        <v>0</v>
      </c>
      <c r="L74" s="274">
        <f t="shared" si="51"/>
        <v>0</v>
      </c>
      <c r="M74" s="274">
        <v>0</v>
      </c>
      <c r="N74" s="274">
        <v>0</v>
      </c>
      <c r="O74" s="274">
        <v>0</v>
      </c>
      <c r="P74" s="274">
        <f>M74+N74+O74</f>
        <v>0</v>
      </c>
      <c r="Q74" s="331">
        <f t="shared" si="52"/>
        <v>0</v>
      </c>
      <c r="R74" s="397"/>
      <c r="S74" s="183"/>
      <c r="T74" s="183"/>
      <c r="U74" s="33"/>
      <c r="V74" s="33"/>
    </row>
    <row r="75" spans="1:22" ht="23.1" customHeight="1" x14ac:dyDescent="0.25">
      <c r="A75" s="313"/>
      <c r="B75" s="314"/>
      <c r="C75" s="274"/>
      <c r="D75" s="213" t="s">
        <v>55</v>
      </c>
      <c r="E75" s="213" t="s">
        <v>156</v>
      </c>
      <c r="F75" s="213">
        <v>85355553726</v>
      </c>
      <c r="G75" s="303" t="s">
        <v>5</v>
      </c>
      <c r="H75" s="214" t="s">
        <v>142</v>
      </c>
      <c r="I75" s="332">
        <v>0</v>
      </c>
      <c r="J75" s="332">
        <v>0</v>
      </c>
      <c r="K75" s="332">
        <v>0</v>
      </c>
      <c r="L75" s="332">
        <f t="shared" si="51"/>
        <v>0</v>
      </c>
      <c r="M75" s="332">
        <v>0</v>
      </c>
      <c r="N75" s="332">
        <v>0</v>
      </c>
      <c r="O75" s="332">
        <v>0</v>
      </c>
      <c r="P75" s="332">
        <f t="shared" si="53"/>
        <v>0</v>
      </c>
      <c r="Q75" s="335">
        <f t="shared" si="52"/>
        <v>0</v>
      </c>
      <c r="R75" s="398"/>
      <c r="S75" s="183"/>
      <c r="T75" s="183"/>
      <c r="U75" s="33"/>
      <c r="V75" s="33"/>
    </row>
    <row r="76" spans="1:22" ht="23.1" customHeight="1" x14ac:dyDescent="0.25">
      <c r="A76" s="313"/>
      <c r="B76" s="314"/>
      <c r="C76" s="213"/>
      <c r="D76" s="213" t="s">
        <v>68</v>
      </c>
      <c r="E76" s="213" t="s">
        <v>155</v>
      </c>
      <c r="F76" s="213">
        <v>82288353739</v>
      </c>
      <c r="G76" s="275" t="s">
        <v>4</v>
      </c>
      <c r="H76" s="214" t="s">
        <v>154</v>
      </c>
      <c r="I76" s="274">
        <v>2.5</v>
      </c>
      <c r="J76" s="274">
        <v>0</v>
      </c>
      <c r="K76" s="274">
        <v>0</v>
      </c>
      <c r="L76" s="274">
        <f t="shared" ref="L76" si="57">I76+J76+K76</f>
        <v>2.5</v>
      </c>
      <c r="M76" s="274">
        <v>0</v>
      </c>
      <c r="N76" s="274">
        <v>0</v>
      </c>
      <c r="O76" s="274">
        <v>0</v>
      </c>
      <c r="P76" s="274">
        <f>M76+N76+O76</f>
        <v>0</v>
      </c>
      <c r="Q76" s="335">
        <f>L76-P76</f>
        <v>2.5</v>
      </c>
      <c r="R76" s="398"/>
      <c r="S76" s="221"/>
      <c r="T76" s="211"/>
      <c r="U76" s="33"/>
      <c r="V76" s="33"/>
    </row>
    <row r="77" spans="1:22" ht="23.1" customHeight="1" x14ac:dyDescent="0.25">
      <c r="A77" s="313"/>
      <c r="B77" s="314"/>
      <c r="C77" s="213"/>
      <c r="D77" s="213" t="s">
        <v>174</v>
      </c>
      <c r="E77" s="281" t="s">
        <v>175</v>
      </c>
      <c r="F77" s="281">
        <v>81267999805</v>
      </c>
      <c r="G77" s="275" t="s">
        <v>4</v>
      </c>
      <c r="H77" s="214" t="s">
        <v>19</v>
      </c>
      <c r="I77" s="274">
        <v>0</v>
      </c>
      <c r="J77" s="274">
        <v>0</v>
      </c>
      <c r="K77" s="274">
        <v>0</v>
      </c>
      <c r="L77" s="274">
        <f t="shared" ref="L77" si="58">I77+J77+K77</f>
        <v>0</v>
      </c>
      <c r="M77" s="274">
        <v>0</v>
      </c>
      <c r="N77" s="274">
        <v>0</v>
      </c>
      <c r="O77" s="274">
        <v>0</v>
      </c>
      <c r="P77" s="274">
        <v>0</v>
      </c>
      <c r="Q77" s="335">
        <f>L77-P77</f>
        <v>0</v>
      </c>
      <c r="R77" s="183"/>
      <c r="S77" s="183"/>
      <c r="T77" s="183"/>
      <c r="U77" s="33"/>
      <c r="V77" s="33"/>
    </row>
    <row r="78" spans="1:22" ht="23.1" customHeight="1" thickBot="1" x14ac:dyDescent="0.3">
      <c r="A78" s="313"/>
      <c r="B78" s="314"/>
      <c r="C78" s="213"/>
      <c r="D78" s="213" t="s">
        <v>172</v>
      </c>
      <c r="E78" s="213" t="s">
        <v>173</v>
      </c>
      <c r="F78" s="213">
        <v>85355273119</v>
      </c>
      <c r="G78" s="275" t="s">
        <v>4</v>
      </c>
      <c r="H78" s="214" t="s">
        <v>19</v>
      </c>
      <c r="I78" s="274">
        <v>0</v>
      </c>
      <c r="J78" s="274">
        <v>0</v>
      </c>
      <c r="K78" s="274">
        <v>0</v>
      </c>
      <c r="L78" s="274">
        <f t="shared" ref="L78" si="59">I78+J78+K78</f>
        <v>0</v>
      </c>
      <c r="M78" s="274">
        <v>0</v>
      </c>
      <c r="N78" s="274">
        <v>0</v>
      </c>
      <c r="O78" s="274">
        <v>0</v>
      </c>
      <c r="P78" s="274">
        <f>M78+N78+O78</f>
        <v>0</v>
      </c>
      <c r="Q78" s="335">
        <f t="shared" si="52"/>
        <v>0</v>
      </c>
      <c r="R78" s="183"/>
      <c r="S78" s="183"/>
      <c r="T78" s="183"/>
      <c r="U78" s="33"/>
      <c r="V78" s="33"/>
    </row>
    <row r="79" spans="1:22" ht="23.1" customHeight="1" thickBot="1" x14ac:dyDescent="0.3">
      <c r="A79" s="308"/>
      <c r="B79" s="309"/>
      <c r="C79" s="276" t="s">
        <v>69</v>
      </c>
      <c r="D79" s="276"/>
      <c r="E79" s="276"/>
      <c r="F79" s="276"/>
      <c r="G79" s="276"/>
      <c r="H79" s="277"/>
      <c r="I79" s="357">
        <f>SUM(I68:I78)</f>
        <v>15.100000000000001</v>
      </c>
      <c r="J79" s="357">
        <f>SUM(J68:J78)</f>
        <v>0</v>
      </c>
      <c r="K79" s="357">
        <f>SUM(K68:K75)</f>
        <v>0</v>
      </c>
      <c r="L79" s="357">
        <f>SUM(L68:L78)</f>
        <v>15.100000000000001</v>
      </c>
      <c r="M79" s="357">
        <v>0</v>
      </c>
      <c r="N79" s="357">
        <f>SUM(N68:N78)</f>
        <v>0</v>
      </c>
      <c r="O79" s="357">
        <f>SUM(O68:O78)</f>
        <v>0</v>
      </c>
      <c r="P79" s="357">
        <f>SUM(P68:P78)</f>
        <v>0</v>
      </c>
      <c r="Q79" s="358">
        <f>SUM(Q68:Q78)</f>
        <v>15.100000000000001</v>
      </c>
      <c r="R79" s="211"/>
      <c r="S79" s="33"/>
      <c r="T79" s="33"/>
      <c r="U79" s="33"/>
      <c r="V79" s="33"/>
    </row>
    <row r="80" spans="1:22" ht="23.1" customHeight="1" x14ac:dyDescent="0.25">
      <c r="A80" s="304" t="s">
        <v>70</v>
      </c>
      <c r="B80" s="307" t="s">
        <v>37</v>
      </c>
      <c r="C80" s="212" t="s">
        <v>16</v>
      </c>
      <c r="D80" s="213" t="s">
        <v>71</v>
      </c>
      <c r="E80" s="213" t="s">
        <v>72</v>
      </c>
      <c r="F80" s="213">
        <v>85264000022</v>
      </c>
      <c r="G80" s="275" t="s">
        <v>4</v>
      </c>
      <c r="H80" s="214" t="s">
        <v>19</v>
      </c>
      <c r="I80" s="274">
        <v>0</v>
      </c>
      <c r="J80" s="274">
        <v>0</v>
      </c>
      <c r="K80" s="274">
        <v>0</v>
      </c>
      <c r="L80" s="274">
        <f>I80+J80+K80</f>
        <v>0</v>
      </c>
      <c r="M80" s="274">
        <v>0</v>
      </c>
      <c r="N80" s="274">
        <v>0</v>
      </c>
      <c r="O80" s="274">
        <v>0</v>
      </c>
      <c r="P80" s="274">
        <v>0</v>
      </c>
      <c r="Q80" s="331">
        <f t="shared" ref="Q80:Q83" si="60">L80-P80</f>
        <v>0</v>
      </c>
      <c r="R80" s="183"/>
      <c r="S80" s="33">
        <v>600</v>
      </c>
      <c r="T80" s="33"/>
      <c r="U80" s="183"/>
      <c r="V80" s="33"/>
    </row>
    <row r="81" spans="1:23" ht="23.1" customHeight="1" x14ac:dyDescent="0.25">
      <c r="A81" s="310"/>
      <c r="B81" s="314"/>
      <c r="C81" s="212"/>
      <c r="D81" s="214"/>
      <c r="E81" s="213"/>
      <c r="F81" s="213"/>
      <c r="G81" s="278" t="s">
        <v>5</v>
      </c>
      <c r="H81" s="214" t="s">
        <v>114</v>
      </c>
      <c r="I81" s="332">
        <v>0</v>
      </c>
      <c r="J81" s="332">
        <v>0</v>
      </c>
      <c r="K81" s="274">
        <v>0</v>
      </c>
      <c r="L81" s="274">
        <f t="shared" ref="L81:L86" si="61">I81+J81+K81</f>
        <v>0</v>
      </c>
      <c r="M81" s="332">
        <v>0</v>
      </c>
      <c r="N81" s="332">
        <v>0</v>
      </c>
      <c r="O81" s="332">
        <v>0</v>
      </c>
      <c r="P81" s="274">
        <f t="shared" ref="P81:P84" si="62">M81+N81+O81</f>
        <v>0</v>
      </c>
      <c r="Q81" s="331">
        <f t="shared" si="60"/>
        <v>0</v>
      </c>
      <c r="R81" s="183"/>
      <c r="S81" s="33">
        <v>1200</v>
      </c>
      <c r="T81" s="33"/>
      <c r="U81" s="183"/>
      <c r="V81" s="33"/>
    </row>
    <row r="82" spans="1:23" ht="23.1" customHeight="1" x14ac:dyDescent="0.25">
      <c r="A82" s="310"/>
      <c r="B82" s="322"/>
      <c r="C82" s="212"/>
      <c r="D82" s="214"/>
      <c r="E82" s="213"/>
      <c r="F82" s="213"/>
      <c r="G82" s="278" t="s">
        <v>4</v>
      </c>
      <c r="H82" s="214" t="s">
        <v>154</v>
      </c>
      <c r="I82" s="332">
        <v>0</v>
      </c>
      <c r="J82" s="332">
        <v>0</v>
      </c>
      <c r="K82" s="274">
        <v>0</v>
      </c>
      <c r="L82" s="274">
        <f t="shared" ref="L82" si="63">I82+J82+K82</f>
        <v>0</v>
      </c>
      <c r="M82" s="332">
        <v>0</v>
      </c>
      <c r="N82" s="332">
        <v>0</v>
      </c>
      <c r="O82" s="332">
        <v>0</v>
      </c>
      <c r="P82" s="274">
        <v>0</v>
      </c>
      <c r="Q82" s="331">
        <f t="shared" ref="Q82" si="64">L82-P82</f>
        <v>0</v>
      </c>
      <c r="R82" s="183"/>
      <c r="S82" s="33">
        <v>2000</v>
      </c>
      <c r="T82" s="33"/>
      <c r="U82" s="183"/>
      <c r="V82" s="33"/>
    </row>
    <row r="83" spans="1:23" ht="23.1" customHeight="1" x14ac:dyDescent="0.25">
      <c r="A83" s="306"/>
      <c r="B83" s="322"/>
      <c r="C83" s="349"/>
      <c r="D83" s="214" t="s">
        <v>73</v>
      </c>
      <c r="E83" s="213" t="s">
        <v>113</v>
      </c>
      <c r="F83" s="213">
        <v>85264000022</v>
      </c>
      <c r="G83" s="278" t="s">
        <v>5</v>
      </c>
      <c r="H83" s="214" t="s">
        <v>20</v>
      </c>
      <c r="I83" s="332">
        <v>0</v>
      </c>
      <c r="J83" s="332">
        <v>0</v>
      </c>
      <c r="K83" s="274">
        <v>0</v>
      </c>
      <c r="L83" s="274">
        <f t="shared" si="61"/>
        <v>0</v>
      </c>
      <c r="M83" s="332">
        <v>0</v>
      </c>
      <c r="N83" s="332">
        <v>0</v>
      </c>
      <c r="O83" s="332">
        <v>0</v>
      </c>
      <c r="P83" s="274">
        <v>0</v>
      </c>
      <c r="Q83" s="331">
        <f t="shared" si="60"/>
        <v>0</v>
      </c>
      <c r="R83" s="183"/>
      <c r="S83" s="33">
        <f>SUM(S80:S82)</f>
        <v>3800</v>
      </c>
      <c r="T83" s="33" t="s">
        <v>4</v>
      </c>
      <c r="U83" s="183"/>
      <c r="V83" s="33"/>
    </row>
    <row r="84" spans="1:23" ht="23.1" customHeight="1" thickBot="1" x14ac:dyDescent="0.3">
      <c r="A84" s="310"/>
      <c r="B84" s="311"/>
      <c r="C84" s="281"/>
      <c r="D84" s="214" t="s">
        <v>157</v>
      </c>
      <c r="E84" s="213" t="s">
        <v>158</v>
      </c>
      <c r="F84" s="213">
        <v>85265207617</v>
      </c>
      <c r="G84" s="278" t="s">
        <v>5</v>
      </c>
      <c r="H84" s="214" t="s">
        <v>19</v>
      </c>
      <c r="I84" s="332">
        <v>0</v>
      </c>
      <c r="J84" s="332">
        <v>0</v>
      </c>
      <c r="K84" s="274">
        <v>0</v>
      </c>
      <c r="L84" s="274">
        <f t="shared" ref="L84" si="65">I84+J84+K84</f>
        <v>0</v>
      </c>
      <c r="M84" s="332">
        <v>0</v>
      </c>
      <c r="N84" s="332">
        <v>0</v>
      </c>
      <c r="O84" s="332">
        <v>0</v>
      </c>
      <c r="P84" s="274">
        <f t="shared" si="62"/>
        <v>0</v>
      </c>
      <c r="Q84" s="331">
        <f t="shared" ref="Q84" si="66">L84-P84</f>
        <v>0</v>
      </c>
      <c r="R84" s="183"/>
      <c r="S84" s="33">
        <v>2000</v>
      </c>
      <c r="T84" s="33" t="s">
        <v>5</v>
      </c>
      <c r="U84" s="183"/>
      <c r="V84" s="33"/>
    </row>
    <row r="85" spans="1:23" ht="23.1" customHeight="1" thickBot="1" x14ac:dyDescent="0.3">
      <c r="A85" s="308"/>
      <c r="B85" s="309"/>
      <c r="C85" s="276" t="s">
        <v>74</v>
      </c>
      <c r="D85" s="276"/>
      <c r="E85" s="276"/>
      <c r="F85" s="276"/>
      <c r="G85" s="276"/>
      <c r="H85" s="277"/>
      <c r="I85" s="357">
        <f>SUM(I80:I84)</f>
        <v>0</v>
      </c>
      <c r="J85" s="357">
        <f>SUM(J80:J84)</f>
        <v>0</v>
      </c>
      <c r="K85" s="357">
        <f>SUM(K80:K83)</f>
        <v>0</v>
      </c>
      <c r="L85" s="357">
        <f>SUM(L80:L84)</f>
        <v>0</v>
      </c>
      <c r="M85" s="357">
        <f>SUM(M80:M83)</f>
        <v>0</v>
      </c>
      <c r="N85" s="357">
        <f>SUM(N80:N83)</f>
        <v>0</v>
      </c>
      <c r="O85" s="357">
        <f>SUM(O80:O84)</f>
        <v>0</v>
      </c>
      <c r="P85" s="357">
        <f>SUM(P80:P84)</f>
        <v>0</v>
      </c>
      <c r="Q85" s="358">
        <f>SUM(Q80:Q84)</f>
        <v>0</v>
      </c>
      <c r="R85" s="183"/>
      <c r="S85" s="33">
        <f>S83+S84</f>
        <v>5800</v>
      </c>
      <c r="T85" s="33"/>
      <c r="U85" s="183"/>
      <c r="V85" s="33"/>
    </row>
    <row r="86" spans="1:23" ht="23.1" customHeight="1" x14ac:dyDescent="0.25">
      <c r="A86" s="319" t="s">
        <v>75</v>
      </c>
      <c r="B86" s="323" t="s">
        <v>37</v>
      </c>
      <c r="C86" s="210" t="s">
        <v>15</v>
      </c>
      <c r="D86" s="210" t="s">
        <v>76</v>
      </c>
      <c r="E86" s="210" t="s">
        <v>77</v>
      </c>
      <c r="F86" s="210">
        <v>82172613071</v>
      </c>
      <c r="G86" s="282" t="s">
        <v>4</v>
      </c>
      <c r="H86" s="210" t="s">
        <v>20</v>
      </c>
      <c r="I86" s="350">
        <v>0</v>
      </c>
      <c r="J86" s="350">
        <v>0</v>
      </c>
      <c r="K86" s="350">
        <v>0</v>
      </c>
      <c r="L86" s="274">
        <f t="shared" si="61"/>
        <v>0</v>
      </c>
      <c r="M86" s="350">
        <v>0</v>
      </c>
      <c r="N86" s="350">
        <v>0</v>
      </c>
      <c r="O86" s="350">
        <v>0</v>
      </c>
      <c r="P86" s="350">
        <f t="shared" ref="P86:P87" si="67">M86+N86+O86</f>
        <v>0</v>
      </c>
      <c r="Q86" s="352">
        <f t="shared" ref="Q86:Q87" si="68">L86-P86</f>
        <v>0</v>
      </c>
      <c r="R86" s="211"/>
      <c r="S86" s="183"/>
      <c r="T86" s="183"/>
      <c r="U86" s="183"/>
      <c r="V86" s="33"/>
    </row>
    <row r="87" spans="1:23" ht="23.1" customHeight="1" x14ac:dyDescent="0.25">
      <c r="A87" s="314"/>
      <c r="B87" s="314"/>
      <c r="C87" s="213"/>
      <c r="D87" s="213" t="s">
        <v>136</v>
      </c>
      <c r="E87" s="213" t="s">
        <v>137</v>
      </c>
      <c r="F87" s="213">
        <v>83151899066</v>
      </c>
      <c r="G87" s="275" t="s">
        <v>5</v>
      </c>
      <c r="H87" s="213" t="s">
        <v>114</v>
      </c>
      <c r="I87" s="274">
        <v>0</v>
      </c>
      <c r="J87" s="274">
        <v>0</v>
      </c>
      <c r="K87" s="274">
        <v>0</v>
      </c>
      <c r="L87" s="274">
        <f>I87+J87+K87</f>
        <v>0</v>
      </c>
      <c r="M87" s="274">
        <v>0</v>
      </c>
      <c r="N87" s="274">
        <v>0</v>
      </c>
      <c r="O87" s="274">
        <v>0</v>
      </c>
      <c r="P87" s="274">
        <f t="shared" si="67"/>
        <v>0</v>
      </c>
      <c r="Q87" s="274">
        <f t="shared" si="68"/>
        <v>0</v>
      </c>
      <c r="R87" s="33"/>
      <c r="S87" s="33"/>
      <c r="T87" s="33"/>
      <c r="U87" s="33"/>
      <c r="V87" s="33"/>
    </row>
    <row r="88" spans="1:23" ht="23.1" customHeight="1" thickBot="1" x14ac:dyDescent="0.3">
      <c r="A88" s="310"/>
      <c r="B88" s="311"/>
      <c r="C88" s="281"/>
      <c r="D88" s="284" t="s">
        <v>151</v>
      </c>
      <c r="E88" s="284" t="s">
        <v>152</v>
      </c>
      <c r="F88" s="284"/>
      <c r="G88" s="285" t="s">
        <v>5</v>
      </c>
      <c r="H88" s="284" t="s">
        <v>150</v>
      </c>
      <c r="I88" s="353">
        <v>0</v>
      </c>
      <c r="J88" s="353">
        <v>0</v>
      </c>
      <c r="K88" s="353">
        <v>0</v>
      </c>
      <c r="L88" s="353">
        <f>I88+J88+K88</f>
        <v>0</v>
      </c>
      <c r="M88" s="353">
        <v>0</v>
      </c>
      <c r="N88" s="353">
        <v>0</v>
      </c>
      <c r="O88" s="353">
        <v>0</v>
      </c>
      <c r="P88" s="353">
        <f t="shared" ref="P88" si="69">M88+N88+O88</f>
        <v>0</v>
      </c>
      <c r="Q88" s="354">
        <f t="shared" ref="Q88" si="70">L88-P88</f>
        <v>0</v>
      </c>
      <c r="R88" s="33"/>
      <c r="S88" s="33"/>
      <c r="T88" s="33"/>
      <c r="U88" s="33"/>
      <c r="V88" s="33"/>
    </row>
    <row r="89" spans="1:23" ht="23.1" customHeight="1" thickBot="1" x14ac:dyDescent="0.3">
      <c r="A89" s="308"/>
      <c r="B89" s="309"/>
      <c r="C89" s="276" t="s">
        <v>78</v>
      </c>
      <c r="D89" s="276"/>
      <c r="E89" s="276"/>
      <c r="F89" s="276"/>
      <c r="G89" s="276"/>
      <c r="H89" s="277"/>
      <c r="I89" s="357">
        <f>SUM(I86:I88)</f>
        <v>0</v>
      </c>
      <c r="J89" s="357">
        <f>SUM(J86:J88)</f>
        <v>0</v>
      </c>
      <c r="K89" s="357">
        <f>SUM(K86:K86)</f>
        <v>0</v>
      </c>
      <c r="L89" s="357">
        <f>SUM(L86:L88)</f>
        <v>0</v>
      </c>
      <c r="M89" s="357">
        <f>SUM(M86:M86)</f>
        <v>0</v>
      </c>
      <c r="N89" s="357">
        <f>SUM(N86:N88)</f>
        <v>0</v>
      </c>
      <c r="O89" s="357">
        <f>SUM(O86:O86)</f>
        <v>0</v>
      </c>
      <c r="P89" s="357">
        <f>SUM(P86:P88)</f>
        <v>0</v>
      </c>
      <c r="Q89" s="358">
        <f>SUM(Q86:Q88)</f>
        <v>0</v>
      </c>
      <c r="R89" s="33"/>
      <c r="S89" s="33"/>
      <c r="T89" s="33"/>
      <c r="U89" s="33"/>
      <c r="V89" s="33"/>
    </row>
    <row r="90" spans="1:23" ht="23.1" customHeight="1" x14ac:dyDescent="0.25">
      <c r="A90" s="316"/>
      <c r="B90" s="316"/>
      <c r="C90" s="297"/>
      <c r="D90" s="297"/>
      <c r="E90" s="297"/>
      <c r="F90" s="297"/>
      <c r="G90" s="297"/>
      <c r="H90" s="298"/>
      <c r="I90" s="336"/>
      <c r="J90" s="336"/>
      <c r="K90" s="336"/>
      <c r="L90" s="336"/>
      <c r="M90" s="336"/>
      <c r="N90" s="336"/>
      <c r="O90" s="336"/>
      <c r="P90" s="336"/>
      <c r="Q90" s="336"/>
      <c r="R90" s="33"/>
      <c r="S90" s="33"/>
      <c r="T90" s="33"/>
      <c r="U90" s="33"/>
      <c r="V90" s="33"/>
    </row>
    <row r="91" spans="1:23" ht="23.1" customHeight="1" x14ac:dyDescent="0.25">
      <c r="A91" s="317"/>
      <c r="B91" s="317"/>
      <c r="C91" s="299"/>
      <c r="D91" s="299"/>
      <c r="E91" s="299"/>
      <c r="F91" s="299"/>
      <c r="G91" s="299"/>
      <c r="H91" s="300"/>
      <c r="I91" s="338"/>
      <c r="J91" s="338"/>
      <c r="K91" s="338"/>
      <c r="L91" s="338"/>
      <c r="M91" s="338"/>
      <c r="N91" s="338"/>
      <c r="O91" s="338"/>
      <c r="P91" s="338"/>
      <c r="Q91" s="338"/>
      <c r="R91" s="33"/>
      <c r="S91" s="33"/>
      <c r="T91" s="33"/>
      <c r="U91" s="33"/>
      <c r="V91" s="33"/>
    </row>
    <row r="92" spans="1:23" ht="23.1" customHeight="1" x14ac:dyDescent="0.25">
      <c r="A92" s="317"/>
      <c r="B92" s="317"/>
      <c r="C92" s="299"/>
      <c r="D92" s="299"/>
      <c r="E92" s="299"/>
      <c r="F92" s="299"/>
      <c r="G92" s="299"/>
      <c r="H92" s="300"/>
      <c r="I92" s="338"/>
      <c r="J92" s="338"/>
      <c r="K92" s="338"/>
      <c r="L92" s="338"/>
      <c r="M92" s="338"/>
      <c r="N92" s="338"/>
      <c r="O92" s="338"/>
      <c r="P92" s="338"/>
      <c r="Q92" s="338"/>
      <c r="R92" s="33"/>
      <c r="S92" s="33"/>
      <c r="T92" s="33"/>
      <c r="U92" s="33"/>
      <c r="V92" s="33"/>
    </row>
    <row r="93" spans="1:23" ht="23.1" customHeight="1" thickBot="1" x14ac:dyDescent="0.3">
      <c r="A93" s="318"/>
      <c r="B93" s="318"/>
      <c r="C93" s="301"/>
      <c r="D93" s="301"/>
      <c r="E93" s="301"/>
      <c r="F93" s="301"/>
      <c r="G93" s="301"/>
      <c r="H93" s="302"/>
      <c r="I93" s="339"/>
      <c r="J93" s="339"/>
      <c r="K93" s="339"/>
      <c r="L93" s="339"/>
      <c r="M93" s="339"/>
      <c r="N93" s="339"/>
      <c r="O93" s="339"/>
      <c r="P93" s="339"/>
      <c r="Q93" s="339"/>
      <c r="R93" s="33"/>
      <c r="S93" s="33"/>
      <c r="T93" s="33"/>
      <c r="U93" s="33"/>
      <c r="V93" s="33"/>
    </row>
    <row r="94" spans="1:23" ht="30.75" customHeight="1" x14ac:dyDescent="0.25">
      <c r="A94" s="319" t="s">
        <v>79</v>
      </c>
      <c r="B94" s="320" t="s">
        <v>37</v>
      </c>
      <c r="C94" s="287" t="s">
        <v>17</v>
      </c>
      <c r="D94" s="286" t="s">
        <v>80</v>
      </c>
      <c r="E94" s="287" t="s">
        <v>81</v>
      </c>
      <c r="F94" s="287">
        <v>81378274300</v>
      </c>
      <c r="G94" s="292" t="s">
        <v>4</v>
      </c>
      <c r="H94" s="287" t="s">
        <v>20</v>
      </c>
      <c r="I94" s="340">
        <v>0</v>
      </c>
      <c r="J94" s="340">
        <v>0</v>
      </c>
      <c r="K94" s="340">
        <v>0</v>
      </c>
      <c r="L94" s="341">
        <f t="shared" ref="L94:L98" si="71">I94+J94+K94</f>
        <v>0</v>
      </c>
      <c r="M94" s="340">
        <v>0</v>
      </c>
      <c r="N94" s="340">
        <v>0</v>
      </c>
      <c r="O94" s="340">
        <v>0</v>
      </c>
      <c r="P94" s="342">
        <f>M94+N94+O94</f>
        <v>0</v>
      </c>
      <c r="Q94" s="343">
        <f t="shared" ref="Q94:Q95" si="72">L94-P94</f>
        <v>0</v>
      </c>
      <c r="R94" s="33"/>
      <c r="U94" s="395"/>
      <c r="V94" s="396"/>
    </row>
    <row r="95" spans="1:23" ht="23.1" customHeight="1" x14ac:dyDescent="0.25">
      <c r="A95" s="304"/>
      <c r="B95" s="307"/>
      <c r="C95" s="289"/>
      <c r="D95" s="288"/>
      <c r="E95" s="289"/>
      <c r="F95" s="289">
        <v>81378274300</v>
      </c>
      <c r="G95" s="275" t="s">
        <v>5</v>
      </c>
      <c r="H95" s="213" t="s">
        <v>20</v>
      </c>
      <c r="I95" s="344">
        <v>0</v>
      </c>
      <c r="J95" s="344">
        <v>0</v>
      </c>
      <c r="K95" s="344">
        <v>0</v>
      </c>
      <c r="L95" s="344">
        <f t="shared" si="71"/>
        <v>0</v>
      </c>
      <c r="M95" s="344">
        <v>0</v>
      </c>
      <c r="N95" s="344">
        <v>0</v>
      </c>
      <c r="O95" s="344">
        <v>0</v>
      </c>
      <c r="P95" s="344">
        <f t="shared" ref="P95" si="73">M95+N95+O95</f>
        <v>0</v>
      </c>
      <c r="Q95" s="345">
        <f t="shared" si="72"/>
        <v>0</v>
      </c>
      <c r="R95" s="33"/>
      <c r="U95" s="395"/>
    </row>
    <row r="96" spans="1:23" ht="23.1" customHeight="1" x14ac:dyDescent="0.25">
      <c r="A96" s="304"/>
      <c r="B96" s="307"/>
      <c r="C96" s="289"/>
      <c r="D96" s="288"/>
      <c r="E96" s="289"/>
      <c r="F96" s="289">
        <v>81378274300</v>
      </c>
      <c r="G96" s="275" t="s">
        <v>4</v>
      </c>
      <c r="H96" s="213" t="s">
        <v>23</v>
      </c>
      <c r="I96" s="344">
        <v>0</v>
      </c>
      <c r="J96" s="344">
        <v>0</v>
      </c>
      <c r="K96" s="344">
        <v>0</v>
      </c>
      <c r="L96" s="344">
        <f t="shared" ref="L96:L97" si="74">I96+J96+K96</f>
        <v>0</v>
      </c>
      <c r="M96" s="344">
        <v>0</v>
      </c>
      <c r="N96" s="344">
        <v>0</v>
      </c>
      <c r="O96" s="344">
        <v>0</v>
      </c>
      <c r="P96" s="344">
        <f t="shared" ref="P96:P97" si="75">M96+N96+O96</f>
        <v>0</v>
      </c>
      <c r="Q96" s="345">
        <f t="shared" ref="Q96:Q98" si="76">L96-P96</f>
        <v>0</v>
      </c>
      <c r="R96" s="33"/>
      <c r="U96" s="395"/>
      <c r="V96" s="395"/>
      <c r="W96" s="394"/>
    </row>
    <row r="97" spans="1:24" ht="23.1" customHeight="1" x14ac:dyDescent="0.25">
      <c r="A97" s="304"/>
      <c r="B97" s="307"/>
      <c r="C97" s="289"/>
      <c r="D97" s="289" t="s">
        <v>133</v>
      </c>
      <c r="E97" s="289" t="s">
        <v>134</v>
      </c>
      <c r="F97" s="289">
        <v>85363834511</v>
      </c>
      <c r="G97" s="293" t="s">
        <v>5</v>
      </c>
      <c r="H97" s="294" t="s">
        <v>20</v>
      </c>
      <c r="I97" s="344">
        <v>0</v>
      </c>
      <c r="J97" s="344">
        <v>0</v>
      </c>
      <c r="K97" s="344">
        <v>0</v>
      </c>
      <c r="L97" s="346">
        <f t="shared" si="74"/>
        <v>0</v>
      </c>
      <c r="M97" s="344">
        <v>0</v>
      </c>
      <c r="N97" s="344">
        <v>0</v>
      </c>
      <c r="O97" s="344">
        <v>0</v>
      </c>
      <c r="P97" s="344">
        <f t="shared" si="75"/>
        <v>0</v>
      </c>
      <c r="Q97" s="345">
        <f t="shared" si="76"/>
        <v>0</v>
      </c>
      <c r="R97" s="33"/>
      <c r="U97" s="395"/>
    </row>
    <row r="98" spans="1:24" ht="23.1" customHeight="1" thickBot="1" x14ac:dyDescent="0.3">
      <c r="A98" s="313"/>
      <c r="B98" s="307"/>
      <c r="C98" s="289"/>
      <c r="D98" s="289"/>
      <c r="E98" s="289"/>
      <c r="F98" s="289">
        <v>85363834511</v>
      </c>
      <c r="G98" s="293" t="s">
        <v>4</v>
      </c>
      <c r="H98" s="294" t="s">
        <v>20</v>
      </c>
      <c r="I98" s="344">
        <v>0</v>
      </c>
      <c r="J98" s="344">
        <v>0</v>
      </c>
      <c r="K98" s="344">
        <v>0</v>
      </c>
      <c r="L98" s="346">
        <f t="shared" si="71"/>
        <v>0</v>
      </c>
      <c r="M98" s="344">
        <v>0</v>
      </c>
      <c r="N98" s="344">
        <v>0</v>
      </c>
      <c r="O98" s="344">
        <v>0</v>
      </c>
      <c r="P98" s="347">
        <v>0</v>
      </c>
      <c r="Q98" s="345">
        <f t="shared" si="76"/>
        <v>0</v>
      </c>
      <c r="R98" s="33"/>
      <c r="W98" s="394"/>
    </row>
    <row r="99" spans="1:24" ht="23.1" customHeight="1" thickBot="1" x14ac:dyDescent="0.3">
      <c r="A99" s="308"/>
      <c r="B99" s="309"/>
      <c r="C99" s="276" t="s">
        <v>82</v>
      </c>
      <c r="D99" s="276"/>
      <c r="E99" s="276"/>
      <c r="F99" s="276"/>
      <c r="G99" s="290"/>
      <c r="H99" s="291"/>
      <c r="I99" s="357">
        <f>SUM(I94:I98)</f>
        <v>0</v>
      </c>
      <c r="J99" s="357">
        <f>SUM(J94:J98)</f>
        <v>0</v>
      </c>
      <c r="K99" s="357">
        <f>SUM(K94:K95)</f>
        <v>0</v>
      </c>
      <c r="L99" s="357">
        <f>SUM(L94:L98)</f>
        <v>0</v>
      </c>
      <c r="M99" s="357">
        <f>SUM(M95:M95)</f>
        <v>0</v>
      </c>
      <c r="N99" s="357">
        <f>SUM(N94:N98)</f>
        <v>0</v>
      </c>
      <c r="O99" s="357">
        <f>SUM(O94:O98)</f>
        <v>0</v>
      </c>
      <c r="P99" s="357">
        <f>SUM(P94:P98)</f>
        <v>0</v>
      </c>
      <c r="Q99" s="358">
        <f>SUM(Q94:Q98)</f>
        <v>0</v>
      </c>
      <c r="R99" s="33"/>
      <c r="U99" s="394"/>
    </row>
    <row r="100" spans="1:24" ht="23.1" customHeight="1" thickBot="1" x14ac:dyDescent="0.3">
      <c r="A100" s="304" t="s">
        <v>83</v>
      </c>
      <c r="B100" s="305" t="s">
        <v>37</v>
      </c>
      <c r="C100" s="222" t="s">
        <v>18</v>
      </c>
      <c r="D100" s="325" t="s">
        <v>84</v>
      </c>
      <c r="E100" s="325" t="s">
        <v>165</v>
      </c>
      <c r="F100" s="348">
        <v>85271197415</v>
      </c>
      <c r="G100" s="222" t="s">
        <v>5</v>
      </c>
      <c r="H100" s="325" t="s">
        <v>142</v>
      </c>
      <c r="I100" s="355">
        <v>0</v>
      </c>
      <c r="J100" s="355">
        <v>0</v>
      </c>
      <c r="K100" s="355">
        <v>0</v>
      </c>
      <c r="L100" s="355">
        <f t="shared" ref="L100" si="77">I100+J100</f>
        <v>0</v>
      </c>
      <c r="M100" s="355">
        <v>0</v>
      </c>
      <c r="N100" s="355">
        <v>0</v>
      </c>
      <c r="O100" s="355">
        <v>0</v>
      </c>
      <c r="P100" s="355">
        <f t="shared" ref="P100" si="78">M100+N100+O100</f>
        <v>0</v>
      </c>
      <c r="Q100" s="356">
        <f>L100-P100</f>
        <v>0</v>
      </c>
      <c r="R100" s="33"/>
      <c r="T100" s="394"/>
      <c r="U100" s="394"/>
      <c r="V100" s="394"/>
      <c r="W100" s="216"/>
    </row>
    <row r="101" spans="1:24" ht="23.1" customHeight="1" thickBot="1" x14ac:dyDescent="0.3">
      <c r="A101" s="98"/>
      <c r="B101" s="97"/>
      <c r="C101" s="295" t="s">
        <v>85</v>
      </c>
      <c r="D101" s="296"/>
      <c r="E101" s="296"/>
      <c r="F101" s="296"/>
      <c r="G101" s="224"/>
      <c r="H101" s="219"/>
      <c r="I101" s="360">
        <f>SUM(I100:I100)</f>
        <v>0</v>
      </c>
      <c r="J101" s="360">
        <f>SUM(J100:J100)</f>
        <v>0</v>
      </c>
      <c r="K101" s="360">
        <f>SUM(K100)</f>
        <v>0</v>
      </c>
      <c r="L101" s="360">
        <f t="shared" ref="L101:Q101" si="79">SUM(L100:L100)</f>
        <v>0</v>
      </c>
      <c r="M101" s="360">
        <f t="shared" si="79"/>
        <v>0</v>
      </c>
      <c r="N101" s="360">
        <f t="shared" si="79"/>
        <v>0</v>
      </c>
      <c r="O101" s="360">
        <v>0</v>
      </c>
      <c r="P101" s="360">
        <v>0</v>
      </c>
      <c r="Q101" s="361">
        <f t="shared" si="79"/>
        <v>0</v>
      </c>
      <c r="R101" s="33"/>
      <c r="T101" s="396"/>
      <c r="U101" s="394"/>
    </row>
    <row r="102" spans="1:24" ht="23.1" customHeight="1" x14ac:dyDescent="0.25">
      <c r="A102" s="253"/>
      <c r="B102" s="187"/>
      <c r="C102" s="455" t="s">
        <v>86</v>
      </c>
      <c r="D102" s="256"/>
      <c r="E102" s="256"/>
      <c r="F102" s="256"/>
      <c r="G102" s="227" t="s">
        <v>3</v>
      </c>
      <c r="H102" s="228"/>
      <c r="I102" s="326">
        <f>I55+I54+I53+I52+I10+I11+I12+I13+I14+I15</f>
        <v>6.3E-2</v>
      </c>
      <c r="J102" s="326">
        <f>J55+J54+J53+J52+J20+J15+J14+J13+J12+J11+J10</f>
        <v>0</v>
      </c>
      <c r="K102" s="326">
        <v>0</v>
      </c>
      <c r="L102" s="326">
        <f>L55+L54+L53+L52+L20+L15+L14+L13+L12+L11+L10</f>
        <v>6.3E-2</v>
      </c>
      <c r="M102" s="326">
        <v>0</v>
      </c>
      <c r="N102" s="326">
        <f>N52</f>
        <v>0</v>
      </c>
      <c r="O102" s="326">
        <f>O55+O54+O53+O52+O20+O15+O14+O13+O12+O11+O10</f>
        <v>0</v>
      </c>
      <c r="P102" s="326">
        <f>P55+P54+P53+P52+P20+P15+P14+P13+P12+P11+P10</f>
        <v>0</v>
      </c>
      <c r="Q102" s="327">
        <f>Q55+Q54+Q53+Q52+Q20+Q15+Q14+Q13+Q12+Q11+Q10</f>
        <v>6.3E-2</v>
      </c>
      <c r="R102" s="33"/>
      <c r="X102" s="394"/>
    </row>
    <row r="103" spans="1:24" ht="23.1" customHeight="1" x14ac:dyDescent="0.25">
      <c r="A103" s="254"/>
      <c r="B103" s="140"/>
      <c r="C103" s="456"/>
      <c r="D103" s="231"/>
      <c r="E103" s="231"/>
      <c r="F103" s="231"/>
      <c r="G103" s="225" t="s">
        <v>4</v>
      </c>
      <c r="H103" s="226"/>
      <c r="I103" s="328">
        <f>I98+I96+I94+I82+I80+I78+I77+I74+I30+I24+I19+I21+I18+I86+I72+I68+I31+I23+I65+I59+I34+I16+I76</f>
        <v>12.73</v>
      </c>
      <c r="J103" s="328">
        <f>J98+J96+J94+J86+J82+J80+J78+J77+J77+J76+J74+J72+J68+J65+J59+J31+J30+J34+J24+J23+J21+J19+J18</f>
        <v>0</v>
      </c>
      <c r="K103" s="328">
        <f>L16</f>
        <v>0</v>
      </c>
      <c r="L103" s="328">
        <f>L98+L96+L94+L86+L82+L80+L78+L77+L74+L72+L68+L65+L59+L31+L30+L24+L23+L21+L19+L18+L76+L34+L16</f>
        <v>12.73</v>
      </c>
      <c r="M103" s="328">
        <f>M10</f>
        <v>0</v>
      </c>
      <c r="N103" s="328">
        <f>N10+N18+N19+N21+N24+N32+N38+N49+N59+N62+N64+N68+N75+N81+N82+N88+N94+N95</f>
        <v>0</v>
      </c>
      <c r="O103" s="328">
        <f>O98+O96+O94+O86+O82+O80+O78+O77+O68+O72+O30+O31+O24+O23+O21+O19+O18+O65+O59+O74+O16+O34+O76</f>
        <v>0.93</v>
      </c>
      <c r="P103" s="328">
        <f>P98+P96+P94+P86+P82+P80+P78+P77+P74+P72+P68+P65+P59+P31+P30+P24+P23+P21+P19+P18+P16+P34+P76</f>
        <v>0.93</v>
      </c>
      <c r="Q103" s="328">
        <f>Q98+Q96+Q94+Q86+Q82+Q80+Q78+Q77+Q74+Q72+Q68+Q65+Q59+Q31+Q30+Q24+Q23+Q21+Q19+Q18+Q76+Q34+Q16</f>
        <v>11.8</v>
      </c>
      <c r="R103" s="211"/>
      <c r="T103" s="396"/>
    </row>
    <row r="104" spans="1:24" ht="23.1" customHeight="1" thickBot="1" x14ac:dyDescent="0.3">
      <c r="A104" s="260"/>
      <c r="B104" s="151"/>
      <c r="C104" s="457"/>
      <c r="D104" s="261"/>
      <c r="E104" s="261"/>
      <c r="F104" s="261"/>
      <c r="G104" s="262" t="s">
        <v>5</v>
      </c>
      <c r="H104" s="263"/>
      <c r="I104" s="264">
        <f>I100+I97+I95+I88+I87+I84+I83+I81+I71+I64+I60+I39+I38+I37+I35+I33+I32+I28+I26+I25+I70+I69+I73+I63+I62+I61+I58+I57+I56+I51+I50+I49+I48+I47</f>
        <v>10.8</v>
      </c>
      <c r="J104" s="264">
        <f>J69</f>
        <v>0</v>
      </c>
      <c r="K104" s="264">
        <f>K97+K95+K87+K86+K84+K83+K81+K78+K76+K74+K73+K72+K71+K70+K64+K60+K59+K50+K49+K48+K47+K39+K37+K33+K28+K26+K23+K100</f>
        <v>0</v>
      </c>
      <c r="L104" s="264">
        <f>L100+L97+L95+L88+L87++L83+L81+L71+L70+L69+L64+L50+L49+L48+L47+L39+L38+L37+L35+L33+L32+L28+L26+L25+L84+L63+L62+L61+L60+L58+L57+L56+L51+L73+L75</f>
        <v>10.8</v>
      </c>
      <c r="M104" s="264">
        <v>0</v>
      </c>
      <c r="N104" s="264">
        <v>0</v>
      </c>
      <c r="O104" s="264">
        <f>O100+O97+O95+O88+O87+O84+O83+O81+O75+O73+O71+O70+O69+O64+O63+O62+O61+O60+O58+O57+O56+O51+O50+O49+O48+O47+O39+O38+O37+O35+O33+O32+O28+O26+O25</f>
        <v>0</v>
      </c>
      <c r="P104" s="264">
        <f>P100+P97+P95+P88+P87+P84+P83+P81+P75+P73+P71+P70+P69+P64+P63+P62+P61+P60+P58+P57+P56+P51+P50+P49+P48+P47+P39+P38+P37+P35+P33+P32+P28+P26+P25</f>
        <v>0</v>
      </c>
      <c r="Q104" s="264">
        <f>Q100+Q97+Q95+Q88+Q87++Q83+Q81+Q71+Q70+Q69+Q64+Q50+Q49+Q48+Q47+Q39+Q38+Q37+Q35+Q33+Q32+Q28+Q26+Q25+Q60+Q84+Q73+Q63+Q62+Q61+Q58+Q57+Q56+Q51+Q75</f>
        <v>10.8</v>
      </c>
      <c r="R104" s="211"/>
      <c r="T104" s="396"/>
      <c r="U104" s="394"/>
    </row>
    <row r="105" spans="1:24" ht="23.1" customHeight="1" thickBot="1" x14ac:dyDescent="0.3">
      <c r="A105" s="255"/>
      <c r="B105" s="257"/>
      <c r="C105" s="230" t="s">
        <v>87</v>
      </c>
      <c r="D105" s="230"/>
      <c r="E105" s="230"/>
      <c r="F105" s="230"/>
      <c r="G105" s="258"/>
      <c r="H105" s="258"/>
      <c r="I105" s="259">
        <f>SUM(I102:I104)</f>
        <v>23.593000000000004</v>
      </c>
      <c r="J105" s="259">
        <f>SUM(J102:J104)</f>
        <v>0</v>
      </c>
      <c r="K105" s="259">
        <f>SUM(K102:K104)</f>
        <v>0</v>
      </c>
      <c r="L105" s="259">
        <f>SUM(L102:L104)</f>
        <v>23.593000000000004</v>
      </c>
      <c r="M105" s="259">
        <f t="shared" ref="M105" si="80">SUM(M103:M104)</f>
        <v>0</v>
      </c>
      <c r="N105" s="259">
        <f>SUM(N102:N104)</f>
        <v>0</v>
      </c>
      <c r="O105" s="259">
        <f>SUM(O102:O104)</f>
        <v>0.93</v>
      </c>
      <c r="P105" s="259">
        <f>SUM(P102:P104)</f>
        <v>0.93</v>
      </c>
      <c r="Q105" s="269">
        <f>SUM(Q102:Q104)</f>
        <v>22.663000000000004</v>
      </c>
      <c r="R105" s="211"/>
      <c r="S105" s="216"/>
    </row>
    <row r="106" spans="1:24" x14ac:dyDescent="0.25">
      <c r="A106" s="439" t="s">
        <v>8</v>
      </c>
      <c r="B106" s="439"/>
      <c r="C106" s="439"/>
      <c r="D106" s="439"/>
      <c r="E106" s="178"/>
      <c r="F106" s="178"/>
      <c r="G106" s="179"/>
      <c r="H106" s="178"/>
      <c r="I106" s="177"/>
      <c r="J106" s="177"/>
      <c r="K106" s="177"/>
      <c r="L106" s="177"/>
      <c r="M106" s="96"/>
      <c r="N106" s="177"/>
      <c r="O106" s="177"/>
      <c r="P106" s="177"/>
      <c r="Q106" s="177"/>
      <c r="R106" s="186">
        <f>P105+Q105</f>
        <v>23.593000000000004</v>
      </c>
      <c r="S106" s="33"/>
      <c r="T106" s="33"/>
      <c r="U106" s="33"/>
      <c r="V106" s="33"/>
    </row>
    <row r="107" spans="1:24" x14ac:dyDescent="0.25">
      <c r="A107" s="237"/>
      <c r="B107" s="237"/>
      <c r="C107" s="238"/>
      <c r="D107" s="238"/>
      <c r="E107" s="238"/>
      <c r="F107" s="178"/>
      <c r="G107" s="179"/>
      <c r="H107" s="178"/>
      <c r="I107" s="177"/>
      <c r="J107" s="177"/>
      <c r="K107" s="177"/>
      <c r="L107" s="177"/>
      <c r="M107" s="96"/>
      <c r="N107" s="96"/>
      <c r="O107" s="96"/>
      <c r="P107" s="177"/>
      <c r="Q107" s="223"/>
      <c r="R107" s="33"/>
      <c r="S107" s="33">
        <v>1</v>
      </c>
      <c r="T107" s="33"/>
      <c r="U107" s="33"/>
      <c r="V107" s="33"/>
    </row>
    <row r="108" spans="1:24" ht="15" customHeight="1" x14ac:dyDescent="0.25">
      <c r="A108" s="402" t="s">
        <v>139</v>
      </c>
      <c r="B108" s="402"/>
      <c r="C108" s="402"/>
      <c r="D108" s="402"/>
      <c r="E108" s="246"/>
      <c r="F108" s="180"/>
      <c r="G108" s="179"/>
      <c r="H108" s="178"/>
      <c r="I108" s="177"/>
      <c r="J108" s="177"/>
      <c r="K108" s="177"/>
      <c r="L108" s="425" t="s">
        <v>219</v>
      </c>
      <c r="M108" s="425"/>
      <c r="N108" s="425"/>
      <c r="O108" s="425"/>
      <c r="P108" s="425"/>
      <c r="Q108" s="223"/>
      <c r="R108" s="33"/>
      <c r="S108" s="33"/>
      <c r="T108" s="33"/>
      <c r="U108" s="33"/>
      <c r="V108" s="33"/>
    </row>
    <row r="109" spans="1:24" x14ac:dyDescent="0.25">
      <c r="A109" s="403" t="s">
        <v>119</v>
      </c>
      <c r="B109" s="403"/>
      <c r="C109" s="403"/>
      <c r="D109" s="403"/>
      <c r="E109" s="238"/>
      <c r="F109" s="178"/>
      <c r="G109" s="179"/>
      <c r="H109" s="178"/>
      <c r="I109" s="223"/>
      <c r="J109" s="177"/>
      <c r="K109" s="177"/>
      <c r="L109" s="400" t="s">
        <v>162</v>
      </c>
      <c r="M109" s="400"/>
      <c r="N109" s="400"/>
      <c r="O109" s="400"/>
      <c r="P109" s="400"/>
      <c r="Q109" s="223"/>
      <c r="R109" s="33"/>
      <c r="S109" s="33"/>
      <c r="T109" s="33"/>
      <c r="U109" s="33"/>
      <c r="V109" s="33"/>
    </row>
    <row r="110" spans="1:24" x14ac:dyDescent="0.25">
      <c r="A110" s="401"/>
      <c r="B110" s="401"/>
      <c r="C110" s="401"/>
      <c r="D110" s="401"/>
      <c r="E110" s="401"/>
      <c r="F110" s="178"/>
      <c r="G110" s="179"/>
      <c r="H110" s="178"/>
      <c r="I110" s="223"/>
      <c r="J110" s="177"/>
      <c r="K110" s="177"/>
      <c r="L110" s="96"/>
      <c r="M110" s="82"/>
      <c r="N110" s="82"/>
      <c r="O110" s="82"/>
      <c r="P110" s="82"/>
      <c r="Q110" s="223"/>
      <c r="R110" s="33"/>
      <c r="S110" s="33"/>
      <c r="T110" s="33"/>
      <c r="U110" s="33"/>
      <c r="V110" s="33"/>
    </row>
    <row r="111" spans="1:24" x14ac:dyDescent="0.25">
      <c r="A111" s="247"/>
      <c r="B111" s="239"/>
      <c r="C111" s="248"/>
      <c r="D111" s="249"/>
      <c r="E111" s="250"/>
      <c r="F111" s="178"/>
      <c r="G111" s="179"/>
      <c r="H111" s="178"/>
      <c r="I111" s="223"/>
      <c r="J111" s="96"/>
      <c r="K111" s="177"/>
      <c r="L111" s="177"/>
      <c r="M111" s="69"/>
      <c r="N111" s="70"/>
      <c r="O111" s="70"/>
      <c r="P111" s="71"/>
      <c r="Q111" s="223"/>
      <c r="R111" s="33"/>
      <c r="S111" s="33"/>
      <c r="T111" s="33"/>
      <c r="U111" s="33"/>
      <c r="V111" s="33"/>
    </row>
    <row r="112" spans="1:24" x14ac:dyDescent="0.25">
      <c r="A112" s="247"/>
      <c r="B112" s="403"/>
      <c r="C112" s="403"/>
      <c r="D112" s="403"/>
      <c r="E112" s="250"/>
      <c r="F112" s="178"/>
      <c r="G112" s="179"/>
      <c r="H112" s="178"/>
      <c r="I112" s="223"/>
      <c r="J112" s="96"/>
      <c r="K112" s="177"/>
      <c r="L112" s="96"/>
      <c r="M112" s="427"/>
      <c r="N112" s="427"/>
      <c r="O112" s="427"/>
      <c r="P112" s="427"/>
      <c r="Q112" s="229"/>
      <c r="R112" s="33"/>
      <c r="S112" s="33"/>
      <c r="T112" s="33"/>
      <c r="U112" s="33"/>
      <c r="V112" s="33"/>
    </row>
    <row r="113" spans="1:22" x14ac:dyDescent="0.25">
      <c r="A113" s="247"/>
      <c r="B113" s="429" t="s">
        <v>120</v>
      </c>
      <c r="C113" s="429"/>
      <c r="D113" s="429"/>
      <c r="E113" s="251"/>
      <c r="F113" s="178"/>
      <c r="G113" s="179"/>
      <c r="H113" s="178"/>
      <c r="I113" s="96"/>
      <c r="J113" s="96"/>
      <c r="K113" s="96"/>
      <c r="L113" s="452" t="s">
        <v>186</v>
      </c>
      <c r="M113" s="452"/>
      <c r="N113" s="452"/>
      <c r="O113" s="452"/>
      <c r="P113" s="452"/>
      <c r="Q113" s="177"/>
      <c r="R113" s="33"/>
      <c r="S113" s="33"/>
      <c r="T113" s="33"/>
      <c r="U113" s="33"/>
      <c r="V113" s="33"/>
    </row>
    <row r="114" spans="1:22" x14ac:dyDescent="0.25">
      <c r="A114" s="247"/>
      <c r="B114" s="403" t="s">
        <v>21</v>
      </c>
      <c r="C114" s="403"/>
      <c r="D114" s="403"/>
      <c r="E114" s="251"/>
      <c r="F114" s="15"/>
      <c r="G114" s="181"/>
      <c r="H114" s="15"/>
      <c r="I114" s="52"/>
      <c r="J114" s="52"/>
      <c r="K114" s="52"/>
      <c r="L114" s="428" t="s">
        <v>187</v>
      </c>
      <c r="M114" s="428"/>
      <c r="N114" s="428"/>
      <c r="O114" s="428"/>
      <c r="P114" s="428"/>
      <c r="Q114" s="72"/>
      <c r="R114" s="33"/>
      <c r="S114" s="33"/>
      <c r="T114" s="33"/>
      <c r="U114" s="33"/>
      <c r="V114" s="33"/>
    </row>
    <row r="115" spans="1:22" ht="15" customHeight="1" x14ac:dyDescent="0.25">
      <c r="A115" s="243"/>
      <c r="B115" s="244" t="s">
        <v>104</v>
      </c>
      <c r="C115" s="244"/>
      <c r="D115" s="244"/>
      <c r="E115" s="245"/>
      <c r="F115" s="15"/>
      <c r="G115" s="181"/>
      <c r="H115" s="220"/>
      <c r="I115" s="72"/>
      <c r="J115" s="52"/>
      <c r="K115" s="72"/>
      <c r="L115" s="52"/>
      <c r="M115" s="52"/>
      <c r="N115" s="52"/>
      <c r="O115" s="52"/>
      <c r="P115" s="52"/>
      <c r="Q115" s="72"/>
      <c r="R115" s="33"/>
      <c r="S115" s="33"/>
      <c r="T115" s="33"/>
      <c r="U115" s="33"/>
      <c r="V115" s="33"/>
    </row>
    <row r="116" spans="1:22" ht="15" customHeight="1" x14ac:dyDescent="0.25">
      <c r="A116" s="215"/>
      <c r="B116" s="440"/>
      <c r="C116" s="440"/>
      <c r="D116" s="440"/>
      <c r="E116" s="245"/>
      <c r="F116" s="15"/>
      <c r="G116" s="181"/>
      <c r="H116" s="220"/>
      <c r="I116" s="72"/>
      <c r="J116" s="52"/>
      <c r="K116" s="52"/>
      <c r="L116" s="72"/>
      <c r="M116" s="52"/>
      <c r="N116" s="72"/>
      <c r="O116" s="52"/>
      <c r="P116" s="72"/>
      <c r="Q116" s="52"/>
      <c r="R116" s="33"/>
      <c r="S116" s="33"/>
      <c r="T116" s="33"/>
      <c r="U116" s="33"/>
      <c r="V116" s="33"/>
    </row>
    <row r="117" spans="1:22" x14ac:dyDescent="0.25">
      <c r="A117" s="243"/>
      <c r="B117" s="441"/>
      <c r="C117" s="441"/>
      <c r="D117" s="441"/>
      <c r="E117" s="245"/>
      <c r="F117" s="15"/>
      <c r="G117" s="181"/>
      <c r="H117" s="220"/>
      <c r="I117" s="72"/>
      <c r="J117" s="52"/>
      <c r="K117" s="72"/>
      <c r="L117" s="72"/>
      <c r="M117" s="52"/>
      <c r="N117" s="52"/>
      <c r="O117" s="52"/>
      <c r="P117" s="52"/>
      <c r="Q117" s="72"/>
      <c r="R117" s="33"/>
      <c r="S117" s="33"/>
      <c r="T117" s="33"/>
      <c r="U117" s="33"/>
      <c r="V117" s="33"/>
    </row>
    <row r="118" spans="1:22" x14ac:dyDescent="0.25">
      <c r="A118" s="51"/>
      <c r="B118" s="51"/>
      <c r="C118" s="2"/>
      <c r="D118" s="2"/>
      <c r="E118" s="2"/>
      <c r="F118" s="15"/>
      <c r="G118" s="181"/>
      <c r="H118" s="15"/>
      <c r="I118" s="72"/>
      <c r="J118" s="52"/>
      <c r="K118" s="52"/>
      <c r="L118" s="52"/>
      <c r="M118" s="52"/>
      <c r="N118" s="52"/>
      <c r="O118" s="52"/>
      <c r="P118" s="52"/>
      <c r="Q118" s="72"/>
      <c r="R118" s="33"/>
      <c r="S118" s="33"/>
      <c r="T118" s="33"/>
      <c r="U118" s="33"/>
      <c r="V118" s="33"/>
    </row>
    <row r="119" spans="1:22" x14ac:dyDescent="0.25">
      <c r="A119" s="182"/>
      <c r="B119" s="182"/>
      <c r="C119" s="15"/>
      <c r="D119" s="15"/>
      <c r="E119" s="15"/>
      <c r="F119" s="15"/>
      <c r="G119" s="3"/>
      <c r="H119" s="2"/>
      <c r="I119" s="72"/>
      <c r="J119" s="52"/>
      <c r="K119" s="52"/>
      <c r="L119" s="52"/>
      <c r="M119" s="52"/>
      <c r="N119" s="72"/>
      <c r="O119" s="52"/>
      <c r="P119" s="52"/>
      <c r="Q119" s="72"/>
      <c r="R119" s="33"/>
      <c r="S119" s="33"/>
      <c r="T119" s="33"/>
      <c r="U119" s="33"/>
      <c r="V119" s="33"/>
    </row>
    <row r="120" spans="1:22" x14ac:dyDescent="0.25">
      <c r="A120" s="51"/>
      <c r="B120" s="51"/>
      <c r="C120" s="2"/>
      <c r="D120" s="2"/>
      <c r="E120" s="2"/>
      <c r="F120" s="2"/>
      <c r="G120" s="3"/>
      <c r="H120" s="2"/>
      <c r="I120" s="52"/>
      <c r="J120" s="52"/>
      <c r="K120" s="52"/>
      <c r="L120" s="52"/>
      <c r="M120" s="52"/>
      <c r="N120" s="52"/>
      <c r="O120" s="52"/>
      <c r="P120" s="52"/>
      <c r="Q120" s="72"/>
      <c r="R120" s="33"/>
      <c r="S120" s="33"/>
      <c r="T120" s="33"/>
      <c r="U120" s="33"/>
      <c r="V120" s="33"/>
    </row>
    <row r="121" spans="1:22" ht="15" customHeight="1" x14ac:dyDescent="0.25">
      <c r="A121" s="51"/>
      <c r="B121" s="51"/>
      <c r="C121" s="2"/>
      <c r="D121" s="2"/>
      <c r="E121" s="2"/>
      <c r="F121" s="2"/>
      <c r="G121" s="3"/>
      <c r="H121" s="2"/>
      <c r="I121" s="52"/>
      <c r="J121" s="52"/>
      <c r="K121" s="52"/>
      <c r="L121" s="52"/>
      <c r="M121" s="52"/>
      <c r="N121" s="52"/>
      <c r="O121" s="52"/>
      <c r="P121" s="52"/>
      <c r="Q121" s="72"/>
      <c r="R121" s="33"/>
      <c r="S121" s="33"/>
      <c r="T121" s="33"/>
      <c r="U121" s="33"/>
      <c r="V121" s="33"/>
    </row>
    <row r="122" spans="1:22" ht="15" customHeight="1" x14ac:dyDescent="0.25">
      <c r="A122" s="51"/>
      <c r="B122" s="51"/>
      <c r="C122" s="2"/>
      <c r="D122" s="2"/>
      <c r="E122" s="2"/>
      <c r="F122" s="2"/>
      <c r="G122" s="3"/>
      <c r="H122" s="2"/>
      <c r="I122" s="52"/>
      <c r="J122" s="52"/>
      <c r="K122" s="52"/>
      <c r="L122" s="52"/>
      <c r="M122" s="52"/>
      <c r="N122" s="52"/>
      <c r="O122" s="52"/>
      <c r="P122" s="52"/>
      <c r="Q122" s="52"/>
      <c r="R122" s="33"/>
      <c r="S122" s="33"/>
      <c r="T122" s="33"/>
      <c r="U122" s="33"/>
      <c r="V122" s="33"/>
    </row>
    <row r="123" spans="1:22" ht="57" customHeight="1" x14ac:dyDescent="0.25">
      <c r="A123" s="51"/>
      <c r="B123" s="51"/>
      <c r="C123" s="2"/>
      <c r="D123" s="2"/>
      <c r="E123" s="2"/>
      <c r="F123" s="2"/>
      <c r="G123" s="3"/>
      <c r="H123" s="2"/>
      <c r="I123" s="52"/>
      <c r="J123" s="52"/>
      <c r="K123" s="52"/>
      <c r="L123" s="52"/>
      <c r="M123" s="52"/>
      <c r="N123" s="52"/>
      <c r="O123" s="52"/>
      <c r="P123" s="52"/>
      <c r="Q123" s="52"/>
      <c r="R123" s="33"/>
      <c r="S123" s="33"/>
      <c r="T123" s="33"/>
      <c r="U123" s="33"/>
      <c r="V123" s="33"/>
    </row>
    <row r="124" spans="1:22" x14ac:dyDescent="0.25">
      <c r="A124" s="51"/>
      <c r="B124" s="51"/>
      <c r="C124" s="2"/>
      <c r="D124" s="2"/>
      <c r="E124" s="2"/>
      <c r="F124" s="2"/>
      <c r="G124" s="3"/>
      <c r="H124" s="2"/>
      <c r="I124" s="52"/>
      <c r="J124" s="223"/>
      <c r="K124" s="378"/>
      <c r="L124" s="52"/>
      <c r="M124" s="52"/>
      <c r="N124" s="52"/>
      <c r="O124" s="52"/>
      <c r="P124" s="52"/>
      <c r="Q124" s="52"/>
      <c r="R124" s="33"/>
      <c r="S124" s="33"/>
      <c r="T124" s="33"/>
      <c r="U124" s="33"/>
      <c r="V124" s="33"/>
    </row>
    <row r="125" spans="1:22" x14ac:dyDescent="0.25">
      <c r="A125" s="51"/>
      <c r="B125" s="51"/>
      <c r="C125" s="2"/>
      <c r="D125" s="2"/>
      <c r="E125" s="2"/>
      <c r="F125" s="2"/>
      <c r="G125" s="3"/>
      <c r="H125" s="2"/>
      <c r="I125" s="52"/>
      <c r="J125" s="223"/>
      <c r="K125" s="52"/>
      <c r="L125" s="52"/>
      <c r="M125" s="52"/>
      <c r="N125" s="52"/>
      <c r="O125" s="52"/>
      <c r="P125" s="52"/>
      <c r="Q125" s="52"/>
      <c r="R125" s="33"/>
      <c r="S125" s="33"/>
      <c r="T125" s="33"/>
      <c r="U125" s="33"/>
      <c r="V125" s="33"/>
    </row>
    <row r="126" spans="1:22" x14ac:dyDescent="0.25">
      <c r="A126" s="51"/>
      <c r="B126" s="51"/>
      <c r="C126" s="2"/>
      <c r="D126" s="2"/>
      <c r="E126" s="2"/>
      <c r="F126" s="2"/>
      <c r="G126" s="3"/>
      <c r="H126" s="2"/>
      <c r="I126" s="52"/>
      <c r="J126" s="223"/>
      <c r="K126" s="52"/>
      <c r="L126" s="52"/>
      <c r="M126" s="52"/>
      <c r="N126" s="52"/>
      <c r="O126" s="52"/>
      <c r="P126" s="52"/>
      <c r="Q126" s="52"/>
      <c r="R126" s="33"/>
      <c r="S126" s="33"/>
      <c r="T126" s="33"/>
      <c r="U126" s="33"/>
      <c r="V126" s="33"/>
    </row>
    <row r="127" spans="1:22" x14ac:dyDescent="0.25">
      <c r="A127" s="51"/>
      <c r="B127" s="51"/>
      <c r="C127" s="2"/>
      <c r="D127" s="2"/>
      <c r="E127" s="2"/>
      <c r="F127" s="2"/>
      <c r="G127" s="3"/>
      <c r="H127" s="2"/>
      <c r="I127" s="52"/>
      <c r="J127" s="223"/>
      <c r="K127" s="52"/>
      <c r="L127" s="52"/>
      <c r="M127" s="52"/>
      <c r="N127" s="52"/>
      <c r="O127" s="52"/>
      <c r="P127" s="52"/>
      <c r="Q127" s="52"/>
      <c r="R127" s="33"/>
      <c r="S127" s="33"/>
      <c r="T127" s="33"/>
      <c r="U127" s="33"/>
      <c r="V127" s="33"/>
    </row>
    <row r="128" spans="1:22" x14ac:dyDescent="0.25">
      <c r="A128" s="51"/>
      <c r="B128" s="51"/>
      <c r="C128" s="2"/>
      <c r="D128" s="2"/>
      <c r="E128" s="2"/>
      <c r="F128" s="2"/>
      <c r="G128" s="3"/>
      <c r="H128" s="2"/>
      <c r="I128" s="52"/>
      <c r="J128" s="223"/>
      <c r="K128" s="52"/>
      <c r="L128" s="52"/>
      <c r="M128" s="52"/>
      <c r="N128" s="52"/>
      <c r="O128" s="52"/>
      <c r="P128" s="52"/>
      <c r="Q128" s="52"/>
      <c r="R128" s="33"/>
      <c r="S128" s="33"/>
      <c r="T128" s="33"/>
      <c r="U128" s="33"/>
      <c r="V128" s="33"/>
    </row>
    <row r="129" spans="1:22" x14ac:dyDescent="0.25">
      <c r="A129" s="51"/>
      <c r="B129" s="51"/>
      <c r="C129" s="2"/>
      <c r="D129" s="2"/>
      <c r="E129" s="2"/>
      <c r="F129" s="2"/>
      <c r="G129" s="3"/>
      <c r="H129" s="2"/>
      <c r="I129" s="52"/>
      <c r="J129" s="223"/>
      <c r="K129" s="378"/>
      <c r="L129" s="52"/>
      <c r="M129" s="52"/>
      <c r="N129" s="52"/>
      <c r="O129" s="52"/>
      <c r="P129" s="52"/>
      <c r="Q129" s="52"/>
      <c r="R129" s="33"/>
      <c r="S129" s="33"/>
      <c r="T129" s="33"/>
      <c r="U129" s="33"/>
      <c r="V129" s="33"/>
    </row>
    <row r="130" spans="1:22" x14ac:dyDescent="0.25">
      <c r="A130" s="51"/>
      <c r="B130" s="51"/>
      <c r="C130" s="2"/>
      <c r="D130" s="2"/>
      <c r="E130" s="2"/>
      <c r="F130" s="2"/>
      <c r="G130" s="3"/>
      <c r="H130" s="2"/>
      <c r="I130" s="52"/>
      <c r="J130" s="223"/>
      <c r="K130" s="378"/>
      <c r="L130" s="52"/>
      <c r="M130" s="52"/>
      <c r="N130" s="52"/>
      <c r="O130" s="52"/>
      <c r="P130" s="52"/>
      <c r="Q130" s="52"/>
      <c r="R130" s="33"/>
      <c r="S130" s="33"/>
      <c r="T130" s="33"/>
      <c r="U130" s="33"/>
      <c r="V130" s="33"/>
    </row>
    <row r="131" spans="1:22" x14ac:dyDescent="0.25">
      <c r="A131" s="51"/>
      <c r="B131" s="51"/>
      <c r="C131" s="2"/>
      <c r="D131" s="2"/>
      <c r="E131" s="2"/>
      <c r="F131" s="2"/>
      <c r="G131" s="3"/>
      <c r="H131" s="2"/>
      <c r="I131" s="52"/>
      <c r="J131" s="223"/>
      <c r="K131" s="378"/>
      <c r="L131" s="52"/>
      <c r="M131" s="52"/>
      <c r="N131" s="52"/>
      <c r="O131" s="52"/>
      <c r="P131" s="52"/>
      <c r="Q131" s="52"/>
      <c r="R131" s="33"/>
      <c r="S131" s="33"/>
      <c r="T131" s="33"/>
      <c r="U131" s="33"/>
      <c r="V131" s="33"/>
    </row>
    <row r="132" spans="1:22" x14ac:dyDescent="0.25">
      <c r="A132" s="51"/>
      <c r="B132" s="51"/>
      <c r="C132" s="2"/>
      <c r="D132" s="2"/>
      <c r="E132" s="2"/>
      <c r="F132" s="2"/>
      <c r="G132" s="3"/>
      <c r="H132" s="2"/>
      <c r="I132" s="52"/>
      <c r="J132" s="223"/>
      <c r="K132" s="378"/>
      <c r="L132" s="52"/>
      <c r="M132" s="52"/>
      <c r="N132" s="52"/>
      <c r="O132" s="52"/>
      <c r="P132" s="52"/>
      <c r="Q132" s="52"/>
      <c r="R132" s="33"/>
      <c r="S132" s="33"/>
      <c r="T132" s="33"/>
      <c r="U132" s="33"/>
      <c r="V132" s="33"/>
    </row>
    <row r="133" spans="1:22" x14ac:dyDescent="0.25">
      <c r="A133" s="51"/>
      <c r="B133" s="51"/>
      <c r="C133" s="2"/>
      <c r="D133" s="2"/>
      <c r="E133" s="2"/>
      <c r="F133" s="2"/>
      <c r="G133" s="3"/>
      <c r="H133" s="2"/>
      <c r="I133" s="52"/>
      <c r="J133" s="223"/>
      <c r="K133" s="378"/>
      <c r="L133" s="52"/>
      <c r="M133" s="52"/>
      <c r="N133" s="52"/>
      <c r="O133" s="52"/>
      <c r="P133" s="52"/>
      <c r="Q133" s="52"/>
      <c r="R133" s="33"/>
      <c r="S133" s="33"/>
      <c r="T133" s="33"/>
      <c r="U133" s="33"/>
      <c r="V133" s="33"/>
    </row>
    <row r="134" spans="1:22" x14ac:dyDescent="0.25">
      <c r="A134" s="51"/>
      <c r="B134" s="51"/>
      <c r="C134" s="2"/>
      <c r="D134" s="2"/>
      <c r="E134" s="2"/>
      <c r="F134" s="2"/>
      <c r="G134" s="3"/>
      <c r="H134" s="2"/>
      <c r="I134" s="52"/>
      <c r="J134" s="223"/>
      <c r="K134" s="378"/>
      <c r="L134" s="52"/>
      <c r="M134" s="52"/>
      <c r="N134" s="52"/>
      <c r="O134" s="52"/>
      <c r="P134" s="52"/>
      <c r="Q134" s="52"/>
      <c r="R134" s="33"/>
      <c r="S134" s="33"/>
      <c r="T134" s="33"/>
      <c r="U134" s="33"/>
      <c r="V134" s="33"/>
    </row>
    <row r="135" spans="1:22" x14ac:dyDescent="0.25">
      <c r="A135" s="51"/>
      <c r="B135" s="51"/>
      <c r="C135" s="2"/>
      <c r="D135" s="2"/>
      <c r="E135" s="2"/>
      <c r="F135" s="2"/>
      <c r="G135" s="3"/>
      <c r="H135" s="2"/>
      <c r="I135" s="52"/>
      <c r="J135" s="223"/>
      <c r="K135" s="378"/>
      <c r="L135" s="52"/>
      <c r="M135" s="52"/>
      <c r="N135" s="52"/>
      <c r="O135" s="52"/>
      <c r="P135" s="52"/>
      <c r="Q135" s="52"/>
      <c r="R135" s="33"/>
      <c r="S135" s="33"/>
      <c r="T135" s="33"/>
      <c r="U135" s="33"/>
      <c r="V135" s="33"/>
    </row>
    <row r="136" spans="1:22" x14ac:dyDescent="0.25">
      <c r="A136" s="51"/>
      <c r="B136" s="51"/>
      <c r="C136" s="2"/>
      <c r="D136" s="2"/>
      <c r="E136" s="2"/>
      <c r="F136" s="2"/>
      <c r="G136" s="3"/>
      <c r="H136" s="2"/>
      <c r="I136" s="52"/>
      <c r="J136" s="379"/>
      <c r="K136" s="52"/>
      <c r="L136" s="52"/>
      <c r="M136" s="52"/>
      <c r="N136" s="52"/>
      <c r="O136" s="52"/>
      <c r="P136" s="52"/>
      <c r="Q136" s="52"/>
      <c r="R136" s="33"/>
      <c r="S136" s="33"/>
      <c r="T136" s="33"/>
      <c r="U136" s="33"/>
      <c r="V136" s="33"/>
    </row>
    <row r="137" spans="1:22" x14ac:dyDescent="0.25">
      <c r="A137" s="51"/>
      <c r="B137" s="51"/>
      <c r="C137" s="2"/>
      <c r="D137" s="2"/>
      <c r="E137" s="2"/>
      <c r="F137" s="2"/>
      <c r="G137" s="3"/>
      <c r="H137" s="2"/>
      <c r="I137" s="52"/>
      <c r="J137" s="223"/>
      <c r="K137" s="52"/>
      <c r="L137" s="52"/>
      <c r="M137" s="52"/>
      <c r="N137" s="52"/>
      <c r="O137" s="52"/>
      <c r="P137" s="52"/>
      <c r="Q137" s="52"/>
      <c r="R137" s="33"/>
      <c r="S137" s="33"/>
      <c r="T137" s="33"/>
      <c r="U137" s="33"/>
      <c r="V137" s="33"/>
    </row>
    <row r="138" spans="1:22" x14ac:dyDescent="0.25">
      <c r="A138" s="51"/>
      <c r="B138" s="51"/>
      <c r="C138" s="2"/>
      <c r="D138" s="2"/>
      <c r="E138" s="2"/>
      <c r="F138" s="2"/>
      <c r="G138" s="3"/>
      <c r="H138" s="2"/>
      <c r="I138" s="52"/>
      <c r="J138" s="223"/>
      <c r="K138" s="52"/>
      <c r="L138" s="52"/>
      <c r="M138" s="52"/>
      <c r="N138" s="52"/>
      <c r="O138" s="52"/>
      <c r="P138" s="52"/>
      <c r="Q138" s="52"/>
      <c r="R138" s="33"/>
      <c r="S138" s="33"/>
      <c r="T138" s="33"/>
      <c r="U138" s="33"/>
      <c r="V138" s="33"/>
    </row>
    <row r="139" spans="1:22" x14ac:dyDescent="0.25">
      <c r="A139" s="51"/>
      <c r="B139" s="51"/>
      <c r="C139" s="2"/>
      <c r="D139" s="2"/>
      <c r="E139" s="2"/>
      <c r="F139" s="2"/>
      <c r="G139" s="3"/>
      <c r="H139" s="2"/>
      <c r="I139" s="52"/>
      <c r="J139" s="223"/>
      <c r="K139" s="52"/>
      <c r="L139" s="52"/>
      <c r="M139" s="52"/>
      <c r="N139" s="52"/>
      <c r="O139" s="52"/>
      <c r="P139" s="52"/>
      <c r="Q139" s="52"/>
      <c r="R139" s="33"/>
      <c r="S139" s="33"/>
      <c r="T139" s="33"/>
      <c r="U139" s="33"/>
      <c r="V139" s="33"/>
    </row>
    <row r="140" spans="1:22" ht="15" customHeight="1" x14ac:dyDescent="0.25">
      <c r="A140" s="51"/>
      <c r="B140" s="51"/>
      <c r="C140" s="2"/>
      <c r="D140" s="2"/>
      <c r="E140" s="2"/>
      <c r="F140" s="2"/>
      <c r="G140" s="3"/>
      <c r="H140" s="2"/>
      <c r="I140" s="52"/>
      <c r="J140" s="223"/>
      <c r="K140" s="52"/>
      <c r="L140" s="52"/>
      <c r="M140" s="52"/>
      <c r="N140" s="52"/>
      <c r="O140" s="52"/>
      <c r="P140" s="52"/>
      <c r="Q140" s="52"/>
      <c r="R140" s="33"/>
      <c r="S140" s="33"/>
      <c r="T140" s="33"/>
      <c r="U140" s="33"/>
      <c r="V140" s="33"/>
    </row>
    <row r="141" spans="1:22" x14ac:dyDescent="0.25">
      <c r="A141" s="51"/>
      <c r="B141" s="51"/>
      <c r="C141" s="2"/>
      <c r="D141" s="2"/>
      <c r="E141" s="2"/>
      <c r="F141" s="2"/>
      <c r="G141" s="3"/>
      <c r="H141" s="2"/>
      <c r="I141" s="52"/>
      <c r="J141" s="223"/>
      <c r="K141" s="52"/>
      <c r="L141" s="52"/>
      <c r="M141" s="52"/>
      <c r="N141" s="52"/>
      <c r="O141" s="52"/>
      <c r="P141" s="52"/>
      <c r="Q141" s="52"/>
      <c r="R141" s="33"/>
      <c r="S141" s="33"/>
      <c r="T141" s="33"/>
      <c r="U141" s="33"/>
      <c r="V141" s="33"/>
    </row>
    <row r="142" spans="1:22" x14ac:dyDescent="0.25">
      <c r="A142" s="51"/>
      <c r="B142" s="51"/>
      <c r="C142" s="2"/>
      <c r="D142" s="2"/>
      <c r="E142" s="2"/>
      <c r="F142" s="2"/>
      <c r="G142" s="3"/>
      <c r="H142" s="2"/>
      <c r="I142" s="52"/>
      <c r="J142" s="223"/>
      <c r="K142" s="52"/>
      <c r="L142" s="52"/>
      <c r="M142" s="52"/>
      <c r="N142" s="52"/>
      <c r="O142" s="52"/>
      <c r="P142" s="52"/>
      <c r="Q142" s="52"/>
      <c r="R142" s="33"/>
      <c r="S142" s="33"/>
      <c r="T142" s="33"/>
      <c r="U142" s="33"/>
      <c r="V142" s="33"/>
    </row>
    <row r="143" spans="1:22" x14ac:dyDescent="0.25">
      <c r="A143" s="51"/>
      <c r="B143" s="51"/>
      <c r="C143" s="2"/>
      <c r="D143" s="2"/>
      <c r="E143" s="2"/>
      <c r="F143" s="2"/>
      <c r="G143" s="3"/>
      <c r="H143" s="2"/>
      <c r="I143" s="52"/>
      <c r="J143" s="52"/>
      <c r="K143" s="52"/>
      <c r="L143" s="52"/>
      <c r="M143" s="52"/>
      <c r="N143" s="52"/>
      <c r="O143" s="52"/>
      <c r="P143" s="52"/>
      <c r="Q143" s="52"/>
      <c r="R143" s="33"/>
      <c r="S143" s="33"/>
      <c r="T143" s="33"/>
      <c r="U143" s="33"/>
      <c r="V143" s="33"/>
    </row>
    <row r="144" spans="1:22" x14ac:dyDescent="0.25">
      <c r="A144" s="51"/>
      <c r="B144" s="51"/>
      <c r="C144" s="2"/>
      <c r="D144" s="2"/>
      <c r="E144" s="2"/>
      <c r="F144" s="2"/>
      <c r="G144" s="3"/>
      <c r="H144" s="2"/>
      <c r="I144" s="52"/>
      <c r="J144" s="52"/>
      <c r="K144" s="52"/>
      <c r="L144" s="52"/>
      <c r="M144" s="52"/>
      <c r="N144" s="52"/>
      <c r="O144" s="52"/>
      <c r="P144" s="52"/>
      <c r="Q144" s="52"/>
      <c r="R144" s="33"/>
      <c r="S144" s="33"/>
      <c r="T144" s="33"/>
      <c r="U144" s="33"/>
      <c r="V144" s="33"/>
    </row>
    <row r="145" spans="1:22" ht="15" customHeight="1" x14ac:dyDescent="0.25">
      <c r="A145" s="51"/>
      <c r="B145" s="51"/>
      <c r="C145" s="2"/>
      <c r="D145" s="2"/>
      <c r="E145" s="2"/>
      <c r="F145" s="2"/>
      <c r="G145" s="3"/>
      <c r="H145" s="2"/>
      <c r="I145" s="52"/>
      <c r="J145" s="52"/>
      <c r="K145" s="52"/>
      <c r="L145" s="52"/>
      <c r="M145" s="52"/>
      <c r="N145" s="52"/>
      <c r="O145" s="52"/>
      <c r="P145" s="52"/>
      <c r="Q145" s="52"/>
      <c r="R145" s="33"/>
      <c r="S145" s="33"/>
      <c r="T145" s="33"/>
      <c r="U145" s="33"/>
      <c r="V145" s="33"/>
    </row>
    <row r="146" spans="1:22" ht="15" customHeight="1" x14ac:dyDescent="0.25">
      <c r="A146" s="51"/>
      <c r="B146" s="51"/>
      <c r="C146" s="2"/>
      <c r="D146" s="2"/>
      <c r="E146" s="2"/>
      <c r="F146" s="2"/>
      <c r="G146" s="3"/>
      <c r="H146" s="2"/>
      <c r="I146" s="52"/>
      <c r="J146" s="52"/>
      <c r="K146" s="52"/>
      <c r="L146" s="52"/>
      <c r="M146" s="52"/>
      <c r="N146" s="52"/>
      <c r="O146" s="52"/>
      <c r="P146" s="52"/>
      <c r="Q146" s="52"/>
      <c r="R146" s="33"/>
      <c r="S146" s="33"/>
      <c r="T146" s="33"/>
      <c r="U146" s="33"/>
      <c r="V146" s="33"/>
    </row>
    <row r="147" spans="1:22" x14ac:dyDescent="0.25">
      <c r="A147" s="51"/>
      <c r="B147" s="51"/>
      <c r="C147" s="2"/>
      <c r="D147" s="2"/>
      <c r="E147" s="2"/>
      <c r="F147" s="2"/>
      <c r="G147" s="3"/>
      <c r="H147" s="2"/>
      <c r="I147" s="52"/>
      <c r="J147" s="52"/>
      <c r="K147" s="52"/>
      <c r="L147" s="52"/>
      <c r="M147" s="52"/>
      <c r="N147" s="52"/>
      <c r="O147" s="52"/>
      <c r="P147" s="52"/>
      <c r="Q147" s="52"/>
      <c r="R147" s="33"/>
      <c r="S147" s="33"/>
      <c r="T147" s="33"/>
      <c r="U147" s="33"/>
      <c r="V147" s="33"/>
    </row>
    <row r="148" spans="1:22" x14ac:dyDescent="0.25">
      <c r="R148" s="33"/>
      <c r="S148" s="33"/>
      <c r="T148" s="33"/>
      <c r="U148" s="33"/>
      <c r="V148" s="33"/>
    </row>
    <row r="149" spans="1:22" x14ac:dyDescent="0.25">
      <c r="R149" s="33"/>
      <c r="S149" s="33"/>
      <c r="T149" s="33"/>
      <c r="U149" s="33"/>
      <c r="V149" s="33"/>
    </row>
    <row r="150" spans="1:22" x14ac:dyDescent="0.25">
      <c r="R150" s="33"/>
      <c r="S150" s="33"/>
      <c r="T150" s="33"/>
      <c r="U150" s="33"/>
      <c r="V150" s="33"/>
    </row>
    <row r="151" spans="1:22" x14ac:dyDescent="0.25">
      <c r="R151" s="33"/>
      <c r="S151" s="33"/>
      <c r="T151" s="33"/>
      <c r="U151" s="33"/>
      <c r="V151" s="33"/>
    </row>
    <row r="152" spans="1:22" x14ac:dyDescent="0.25">
      <c r="R152" s="33"/>
      <c r="S152" s="33"/>
      <c r="T152" s="33"/>
      <c r="U152" s="33"/>
      <c r="V152" s="33"/>
    </row>
    <row r="153" spans="1:22" x14ac:dyDescent="0.25">
      <c r="R153" s="33"/>
      <c r="S153" s="33"/>
      <c r="T153" s="33"/>
      <c r="U153" s="33"/>
      <c r="V153" s="33"/>
    </row>
    <row r="154" spans="1:22" x14ac:dyDescent="0.25">
      <c r="R154" s="33"/>
      <c r="S154" s="33"/>
      <c r="T154" s="33"/>
      <c r="U154" s="33"/>
      <c r="V154" s="33"/>
    </row>
    <row r="177" ht="15" customHeight="1" x14ac:dyDescent="0.25"/>
    <row r="178" ht="15" customHeight="1" x14ac:dyDescent="0.25"/>
    <row r="265" ht="15" customHeight="1" x14ac:dyDescent="0.25"/>
    <row r="266" ht="15" customHeight="1" x14ac:dyDescent="0.25"/>
    <row r="362" ht="15" customHeight="1" x14ac:dyDescent="0.25"/>
    <row r="363" ht="15" customHeight="1" x14ac:dyDescent="0.25"/>
    <row r="420" spans="3:17" x14ac:dyDescent="0.25">
      <c r="C420" s="1"/>
      <c r="D420" s="1"/>
      <c r="E420" s="1"/>
      <c r="F420" s="1"/>
      <c r="G420" s="1"/>
      <c r="H420" s="1"/>
      <c r="N420" s="8"/>
      <c r="O420" s="8"/>
      <c r="P420" s="8"/>
      <c r="Q420" s="8"/>
    </row>
    <row r="421" spans="3:17" x14ac:dyDescent="0.25">
      <c r="C421" s="1"/>
      <c r="D421" s="1"/>
      <c r="E421" s="1"/>
      <c r="F421" s="1"/>
      <c r="G421" s="1"/>
      <c r="H421" s="1"/>
      <c r="N421" s="8"/>
      <c r="O421" s="8"/>
      <c r="P421" s="8"/>
      <c r="Q421" s="8"/>
    </row>
    <row r="422" spans="3:17" x14ac:dyDescent="0.25">
      <c r="C422" s="1"/>
      <c r="D422" s="1"/>
      <c r="E422" s="1"/>
      <c r="F422" s="1"/>
      <c r="G422" s="1"/>
      <c r="H422" s="1"/>
      <c r="N422" s="8"/>
      <c r="O422" s="8"/>
      <c r="P422" s="8"/>
      <c r="Q422" s="8"/>
    </row>
    <row r="423" spans="3:17" x14ac:dyDescent="0.25">
      <c r="C423" s="1"/>
      <c r="D423" s="1"/>
      <c r="E423" s="1"/>
      <c r="F423" s="1"/>
      <c r="G423" s="1"/>
      <c r="H423" s="1"/>
      <c r="N423" s="8"/>
      <c r="O423" s="8"/>
      <c r="P423" s="8"/>
      <c r="Q423" s="8"/>
    </row>
    <row r="424" spans="3:17" x14ac:dyDescent="0.25">
      <c r="C424" s="1"/>
      <c r="D424" s="1"/>
      <c r="E424" s="1"/>
      <c r="F424" s="1"/>
      <c r="G424" s="1"/>
      <c r="H424" s="1"/>
      <c r="N424" s="8"/>
      <c r="O424" s="8"/>
      <c r="P424" s="8"/>
      <c r="Q424" s="8"/>
    </row>
  </sheetData>
  <mergeCells count="34">
    <mergeCell ref="L108:P108"/>
    <mergeCell ref="L109:P109"/>
    <mergeCell ref="M112:P112"/>
    <mergeCell ref="I6:I8"/>
    <mergeCell ref="J6:L6"/>
    <mergeCell ref="M6:P6"/>
    <mergeCell ref="J7:J8"/>
    <mergeCell ref="K7:K8"/>
    <mergeCell ref="L7:L8"/>
    <mergeCell ref="M7:M8"/>
    <mergeCell ref="N7:O7"/>
    <mergeCell ref="B116:D116"/>
    <mergeCell ref="B117:D117"/>
    <mergeCell ref="P7:P8"/>
    <mergeCell ref="A3:Q3"/>
    <mergeCell ref="A6:A8"/>
    <mergeCell ref="B6:B8"/>
    <mergeCell ref="C6:C8"/>
    <mergeCell ref="D6:D8"/>
    <mergeCell ref="E6:E8"/>
    <mergeCell ref="F6:F8"/>
    <mergeCell ref="G6:G8"/>
    <mergeCell ref="H6:H8"/>
    <mergeCell ref="L113:P113"/>
    <mergeCell ref="L114:P114"/>
    <mergeCell ref="Q7:Q8"/>
    <mergeCell ref="C102:C104"/>
    <mergeCell ref="A106:D106"/>
    <mergeCell ref="B114:D114"/>
    <mergeCell ref="A108:D108"/>
    <mergeCell ref="A110:E110"/>
    <mergeCell ref="B112:D112"/>
    <mergeCell ref="B113:D113"/>
    <mergeCell ref="A109:D109"/>
  </mergeCells>
  <printOptions horizontalCentered="1"/>
  <pageMargins left="1.3779527559055118" right="0.98425196850393704" top="0" bottom="0" header="0.31496062992125984" footer="0.31496062992125984"/>
  <pageSetup paperSize="5"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9FD275-FE70-45E3-82ED-435BFF0EC254}">
  <dimension ref="A1:E10"/>
  <sheetViews>
    <sheetView workbookViewId="0">
      <selection activeCell="A2" sqref="A2:E2"/>
    </sheetView>
  </sheetViews>
  <sheetFormatPr defaultRowHeight="15" x14ac:dyDescent="0.25"/>
  <cols>
    <col min="2" max="2" width="21.28515625" customWidth="1"/>
    <col min="4" max="4" width="18" customWidth="1"/>
    <col min="5" max="5" width="13.42578125" customWidth="1"/>
  </cols>
  <sheetData>
    <row r="1" spans="1:5" x14ac:dyDescent="0.25">
      <c r="A1" s="33"/>
      <c r="B1" s="33"/>
      <c r="C1" s="33"/>
      <c r="D1" s="33"/>
      <c r="E1" s="33"/>
    </row>
    <row r="2" spans="1:5" ht="22.5" customHeight="1" x14ac:dyDescent="0.25">
      <c r="A2" s="461" t="s">
        <v>213</v>
      </c>
      <c r="B2" s="461"/>
      <c r="C2" s="461"/>
      <c r="D2" s="461"/>
      <c r="E2" s="461"/>
    </row>
    <row r="3" spans="1:5" ht="30" customHeight="1" x14ac:dyDescent="0.25">
      <c r="A3" s="33" t="s">
        <v>36</v>
      </c>
      <c r="B3" s="33" t="s">
        <v>211</v>
      </c>
      <c r="C3" s="388" t="s">
        <v>3</v>
      </c>
      <c r="D3" s="238" t="s">
        <v>202</v>
      </c>
      <c r="E3" s="389">
        <v>0.182</v>
      </c>
    </row>
    <row r="4" spans="1:5" ht="30" customHeight="1" x14ac:dyDescent="0.25">
      <c r="A4" s="33"/>
      <c r="B4" s="33"/>
      <c r="C4" s="388" t="s">
        <v>3</v>
      </c>
      <c r="D4" s="238" t="s">
        <v>203</v>
      </c>
      <c r="E4" s="389">
        <v>0.16500000000000001</v>
      </c>
    </row>
    <row r="5" spans="1:5" ht="30" customHeight="1" x14ac:dyDescent="0.25">
      <c r="A5" s="33"/>
      <c r="B5" s="33"/>
      <c r="C5" s="388" t="s">
        <v>3</v>
      </c>
      <c r="D5" s="238" t="s">
        <v>204</v>
      </c>
      <c r="E5" s="389">
        <v>0.04</v>
      </c>
    </row>
    <row r="6" spans="1:5" ht="30" customHeight="1" x14ac:dyDescent="0.25">
      <c r="A6" s="33"/>
      <c r="B6" s="33"/>
      <c r="C6" s="388" t="s">
        <v>3</v>
      </c>
      <c r="D6" s="238" t="s">
        <v>205</v>
      </c>
      <c r="E6" s="389">
        <v>0.13600000000000001</v>
      </c>
    </row>
    <row r="7" spans="1:5" ht="30" customHeight="1" x14ac:dyDescent="0.25">
      <c r="A7" s="33"/>
      <c r="B7" s="33"/>
      <c r="C7" s="388" t="s">
        <v>3</v>
      </c>
      <c r="D7" s="238" t="s">
        <v>206</v>
      </c>
      <c r="E7" s="389">
        <v>0.04</v>
      </c>
    </row>
    <row r="8" spans="1:5" ht="30" customHeight="1" x14ac:dyDescent="0.25">
      <c r="A8" s="33"/>
      <c r="B8" s="33"/>
      <c r="C8" s="388" t="s">
        <v>3</v>
      </c>
      <c r="D8" s="238" t="s">
        <v>207</v>
      </c>
      <c r="E8" s="389">
        <v>5.5E-2</v>
      </c>
    </row>
    <row r="9" spans="1:5" ht="30" customHeight="1" x14ac:dyDescent="0.25">
      <c r="A9" s="33" t="s">
        <v>40</v>
      </c>
      <c r="B9" s="33" t="s">
        <v>212</v>
      </c>
      <c r="C9" s="388" t="s">
        <v>4</v>
      </c>
      <c r="D9" s="238" t="s">
        <v>196</v>
      </c>
      <c r="E9" s="389">
        <v>1.2</v>
      </c>
    </row>
    <row r="10" spans="1:5" ht="30" customHeight="1" x14ac:dyDescent="0.25">
      <c r="A10" s="33"/>
      <c r="B10" s="33"/>
      <c r="C10" s="33"/>
      <c r="D10" s="390" t="s">
        <v>9</v>
      </c>
      <c r="E10" s="391">
        <f>SUM(E3:E9)</f>
        <v>1.8180000000000001</v>
      </c>
    </row>
  </sheetData>
  <mergeCells count="1"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KACANG TANAH</vt:lpstr>
      <vt:lpstr>KEDELAI</vt:lpstr>
      <vt:lpstr>JAGUNG</vt:lpstr>
      <vt:lpstr>PADI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Lenovo User</cp:lastModifiedBy>
  <cp:lastPrinted>2024-08-21T07:34:41Z</cp:lastPrinted>
  <dcterms:created xsi:type="dcterms:W3CDTF">2012-04-13T07:43:29Z</dcterms:created>
  <dcterms:modified xsi:type="dcterms:W3CDTF">2024-08-26T07:40:03Z</dcterms:modified>
</cp:coreProperties>
</file>